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521"/>
  </bookViews>
  <sheets>
    <sheet name="自评表" sheetId="2" r:id="rId1"/>
    <sheet name="Sheet1" sheetId="4" r:id="rId2"/>
    <sheet name="资料整理" sheetId="5" r:id="rId3"/>
    <sheet name="序时账" sheetId="6" r:id="rId4"/>
    <sheet name="明细账" sheetId="7" r:id="rId5"/>
    <sheet name="Sheet4" sheetId="8" r:id="rId6"/>
  </sheets>
  <definedNames>
    <definedName name="_xlnm._FilterDatabase" localSheetId="2" hidden="1">资料整理!$A$1:$K$31</definedName>
    <definedName name="_xlnm._FilterDatabase" localSheetId="3" hidden="1">序时账!$A$1:$AG$65</definedName>
    <definedName name="_xlnm._FilterDatabase" localSheetId="4" hidden="1">明细账!$A$3:$H$44</definedName>
    <definedName name="_xlnm.Print_Area" localSheetId="3">序时账!$A$1:$M$65</definedName>
    <definedName name="_xlnm.Print_Area" localSheetId="2">资料整理!$A$1:$K$31</definedName>
    <definedName name="_xlnm.Print_Area" localSheetId="0">自评表!$A$1:$H$21</definedName>
    <definedName name="_xlnm.Print_Titles" localSheetId="2">资料整理!$1:$1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<sst xmlns="http://schemas.openxmlformats.org/spreadsheetml/2006/main" count="4060" uniqueCount="318">
  <si>
    <t>2023年度规划编制经费项目绩效自评表</t>
  </si>
  <si>
    <t xml:space="preserve">单位名称： 武汉市东西湖区自然资源和规划局                    </t>
  </si>
  <si>
    <t xml:space="preserve"> 填报日期：2024年4月21日</t>
  </si>
  <si>
    <t>项目名称</t>
  </si>
  <si>
    <t>规划编制经费</t>
  </si>
  <si>
    <t>主管部门</t>
  </si>
  <si>
    <t>东西湖区自然资源和规划局</t>
  </si>
  <si>
    <t>项目实施单位</t>
  </si>
  <si>
    <t>国土空间规划和城市设计科</t>
  </si>
  <si>
    <t>项目类别</t>
  </si>
  <si>
    <r>
      <rPr>
        <sz val="10.5"/>
        <color theme="1"/>
        <rFont val="楷体"/>
        <charset val="134"/>
      </rPr>
      <t xml:space="preserve">1、部门预算项目   </t>
    </r>
    <r>
      <rPr>
        <sz val="10.5"/>
        <color theme="1"/>
        <rFont val="Wingdings"/>
        <charset val="2"/>
      </rPr>
      <t>þ</t>
    </r>
    <r>
      <rPr>
        <sz val="10.5"/>
        <color theme="1"/>
        <rFont val="楷体"/>
        <charset val="134"/>
      </rPr>
      <t xml:space="preserve">     2、区直专项    □</t>
    </r>
  </si>
  <si>
    <t>项目属性</t>
  </si>
  <si>
    <r>
      <rPr>
        <sz val="10.5"/>
        <color theme="1"/>
        <rFont val="楷体"/>
        <charset val="134"/>
      </rPr>
      <t xml:space="preserve">1、持续性项目     </t>
    </r>
    <r>
      <rPr>
        <sz val="10.5"/>
        <color theme="1"/>
        <rFont val="Wingdings"/>
        <charset val="2"/>
      </rPr>
      <t>þ</t>
    </r>
    <r>
      <rPr>
        <sz val="10.5"/>
        <color theme="1"/>
        <rFont val="楷体"/>
        <charset val="134"/>
      </rPr>
      <t xml:space="preserve">     2、新增性项目  □</t>
    </r>
  </si>
  <si>
    <t>项目类型</t>
  </si>
  <si>
    <r>
      <rPr>
        <sz val="10.5"/>
        <color theme="1"/>
        <rFont val="楷体"/>
        <charset val="134"/>
      </rPr>
      <t xml:space="preserve">1、常年性项目     </t>
    </r>
    <r>
      <rPr>
        <sz val="10.5"/>
        <color theme="1"/>
        <rFont val="Wingdings"/>
        <charset val="2"/>
      </rPr>
      <t>þ</t>
    </r>
    <r>
      <rPr>
        <sz val="10.5"/>
        <color theme="1"/>
        <rFont val="楷体"/>
        <charset val="134"/>
      </rPr>
      <t xml:space="preserve">     2、延续性项目  □      3、一次性项目  □</t>
    </r>
  </si>
  <si>
    <t>预算执行
情况（万元）
（20分）</t>
  </si>
  <si>
    <t>预算数（A）</t>
  </si>
  <si>
    <t>执行数（B）</t>
  </si>
  <si>
    <t>执行率（B/A）</t>
  </si>
  <si>
    <t>得分
（20分*执行率）</t>
  </si>
  <si>
    <t>年度财政资金总额</t>
  </si>
  <si>
    <r>
      <rPr>
        <sz val="10.5"/>
        <color theme="1"/>
        <rFont val="楷体"/>
        <charset val="134"/>
      </rPr>
      <t>年度
绩效
目标
（</t>
    </r>
    <r>
      <rPr>
        <sz val="10"/>
        <color theme="1"/>
        <rFont val="楷体"/>
        <charset val="134"/>
      </rPr>
      <t>80</t>
    </r>
    <r>
      <rPr>
        <sz val="10.5"/>
        <color theme="1"/>
        <rFont val="楷体"/>
        <charset val="134"/>
      </rPr>
      <t>分）</t>
    </r>
  </si>
  <si>
    <t>一级指标</t>
  </si>
  <si>
    <t>二级指标</t>
  </si>
  <si>
    <t>三级指标</t>
  </si>
  <si>
    <t>年初目标值（A）</t>
  </si>
  <si>
    <t>实际完成值（B）</t>
  </si>
  <si>
    <t>得分</t>
  </si>
  <si>
    <t>产出指标
（40分）</t>
  </si>
  <si>
    <t>数量指标 （20分）</t>
  </si>
  <si>
    <t>规划编制
数量</t>
  </si>
  <si>
    <t>质量指标 （10分）</t>
  </si>
  <si>
    <t>项目验收
合格率</t>
  </si>
  <si>
    <t>时效指标 （10分）</t>
  </si>
  <si>
    <t>项目按计划完成率</t>
  </si>
  <si>
    <t>效益指标（30分）</t>
  </si>
  <si>
    <t>社会效益指标（15分）</t>
  </si>
  <si>
    <t>为国土空间管理和审批提供支撑</t>
  </si>
  <si>
    <t>生态效益指标（15分）</t>
  </si>
  <si>
    <t>为生态保护和管理提供支撑</t>
  </si>
  <si>
    <t>满意度
指标
（10分）</t>
  </si>
  <si>
    <t>服务对象满意度指标
（10分）</t>
  </si>
  <si>
    <t>双评议
满意度</t>
  </si>
  <si>
    <t>≥90%</t>
  </si>
  <si>
    <t>总分</t>
  </si>
  <si>
    <t>偏差大或
目标未完成
原因分析</t>
  </si>
  <si>
    <t xml:space="preserve">    1.预算执行率较低。原因可归纳为以下三点：
    ①因财政资金紧张，项目预算资金未能落实到位。东西湖区自然资源和规划局2021-2023年度城乡规划编制与研究论证技术服务第四次付款应付290.00万元，仅支付180.00万元，110万元未能支付；武汉临空港经济技术开发区(东西湖区)全域体检及发展规划、东西湖区吴家山国家陆港枢纽建设规划、东西湖区交通市政基础设施年度评估报告、东西湖区管线综合专项规划及东西湖区2023年度城建基础设施实施规划等五个项目预算金额共计1330.00万元，因无启动资金而未开展。
    ②因工作安排变化，部分预算项目减少导致预算支出减少。如控规性详细规划编制项目预算金额300.00万元，拟启动海峡片、李家墩片控规优化工作。后根据区领导工作安排，李家墩片控规优化工作暂无需开展，仅启动预算资金76万元的海峡片控规项目，该项目2023年支出53.20万元。
    ③法定规划编制报批受外部流程影响进度，导致本年预算支出减少。如网安二期控制性详细规划预算资金175.00万元、海峡片区控制性详细规划预算资金76.00万元，上述项目报批工作需报市级部门审查审批，报审流程超出预期，导致网安二期控制性详细规划48.00万元及海峡片区控制性详细规划22.80万元未按进度完成预算执行。
    2.上年度因财政资金紧张应付未付项目款的预算未做安排。如2022年12月东西湖区汉江北岸绿色转型发展专项规划项目尾款118.00万元、东西湖区国土空间总体规划(2021-2035年)项目应付款188.40万元，因财政资金紧张未付，而2023年规划编制项目预算已于2022年10月份上报区财政局，故未在2023年度预算安排。</t>
  </si>
  <si>
    <t>改进措施及
结果应用方案</t>
  </si>
  <si>
    <t xml:space="preserve">    1.全面梳理前期未完、应付未付项目，加强与上级部门、业务关联部门的沟通，尽可能及时掌握政策、项目工作安排变化，以便预算安排时考虑前期未完结项目、政策或工作安排变化的影响，更合理、全面的安排预算。
    2.年度预算执行中，根据实际情况，定期做好预算执行分析，掌握预算执行进度，及时找出预算实际执行情况与预算目标之间存在的差距，纠正偏差。
    3.进一步优化和改善指标体系，更科学的制定并细化绩效指标目标值，使绩效指标与实际工作结合更为紧密。</t>
  </si>
  <si>
    <t>单位主要负责人
签批意见</t>
  </si>
  <si>
    <t xml:space="preserve">    
                         签名：               
                                                年    月     日</t>
  </si>
  <si>
    <t>备注：
1.预算执行情况口径：预算数为调整后财政资金总额（包括上年结余结转），执行数为资金使用单位财政资金实际支出数。
2.定量指标完成数汇总原则：绝对值直接累加计算，相对值按照资金额度加权平均计算。定量指标计分原则：正向指标（即目标值为≥X,得分=权重*B/A），反向指标（即目标值为≤X，得分=权重*A/B），得分不得突破权重总额。定量指标先汇总完成数，再计算得分。
3.定性指标计分原则：达成预期指标、部分达成预期指标并具有一定效果、未达成预期指标且效果较差三档，分别按照该指标对应分值区间100-80%（含80%）、80-50%（含50%）、50-0%合理确定分值。汇总时，以资金额度为权重，对分值进行加权平均计算。
4.基于经济性和必要性等因素考虑，满意度指标暂可不作为必评指标。</t>
  </si>
  <si>
    <t>预算数</t>
  </si>
  <si>
    <t>执行数</t>
  </si>
  <si>
    <t>完成预算率</t>
  </si>
  <si>
    <t>备注</t>
  </si>
  <si>
    <t>东西湖区国土空间总体规划(2021-2035年)</t>
  </si>
  <si>
    <t>共4次付款，本年度支付合同第3次款（2022年已通过中期成果验收，因财政资金紧张未支付）</t>
  </si>
  <si>
    <t>网安二期控制性详细规划</t>
  </si>
  <si>
    <t>共3次付款，本年度支付合同第1、2次款</t>
  </si>
  <si>
    <t>控制性详细规划修编</t>
  </si>
  <si>
    <t>2021-2023年度城乡规划编制与研究论证技术服务</t>
  </si>
  <si>
    <t>共6次付款，本年度应支付合同第3、4次款（第4次款因财政资金紧张仅支付180.00万元）</t>
  </si>
  <si>
    <t>东西湖交通市政工程规划管理标准化研究</t>
  </si>
  <si>
    <t>共3次付款，本年度支付合同第3次款，项目已完结</t>
  </si>
  <si>
    <t>东西湖区“中国网谷”实施性规划</t>
  </si>
  <si>
    <t>武汉柏泉全域旅游实施性规划</t>
  </si>
  <si>
    <t>临空港大道功能品质提升规划</t>
  </si>
  <si>
    <t>产城融合规划</t>
  </si>
  <si>
    <t>共3次付款，本年度支付合同第2、3次款，项目已完结</t>
  </si>
  <si>
    <t>东西湖区国土空间生态修复专项规划</t>
  </si>
  <si>
    <t>共3次付款，本年度支付合同第1次款</t>
  </si>
  <si>
    <t>双百工业园概念方案及控规优化</t>
  </si>
  <si>
    <t>根据区领导工作安排，该项目无需开展</t>
  </si>
  <si>
    <t>东西湖区路名规划(集中建设区)修编</t>
  </si>
  <si>
    <t>常青花园旧城改造更新实施规划</t>
  </si>
  <si>
    <t>吴家山片旧城改造更新实施性规划</t>
  </si>
  <si>
    <t>武汉临空港经济技术开发区(东西湖区)全域体检及发展规划</t>
  </si>
  <si>
    <t>东西湖区吴家山国家陆港枢纽建设规划</t>
  </si>
  <si>
    <t>东西湖区管线综合专项规划</t>
  </si>
  <si>
    <t>因财政资金紧张，无启动资金，无法启动编制工作</t>
  </si>
  <si>
    <t>东西湖区交通市政基础设施年度评估报告</t>
  </si>
  <si>
    <t>东西湖区2023年度城建基础设施实施规划</t>
  </si>
  <si>
    <t>将军路片、海口片重点区域交通市政基础设施承载力评估</t>
  </si>
  <si>
    <t>将军路片合同共3次付款，本年度支付合同第1、2次款</t>
  </si>
  <si>
    <t>东西湖区汉江北岸绿色转型发展专项规划</t>
  </si>
  <si>
    <t>共3次付款，本年度支付合同第3次款（2022年已通过成果验收，因财政资金紧张未支付），项目已完结</t>
  </si>
  <si>
    <t>《东西湖区规划行政审批标准化（工业仓储用地）研究与应用》规划研究费</t>
  </si>
  <si>
    <t>武汉临空港经济技术开发区（东西湖区）国土空间总体规划环境影响评价项目咨询服务费</t>
  </si>
  <si>
    <t>共2次付款，本年度支付合同第1次款</t>
  </si>
  <si>
    <t>《东西湖区工业仓储、公共管理与公共服务建设项目停车配建研究》设计服务费</t>
  </si>
  <si>
    <t>共3次付款，本年度支付合同全部款，项目已完结</t>
  </si>
  <si>
    <t>东西湖区村庄规划1：500数字地形图测绘项目技术服务费</t>
  </si>
  <si>
    <t>共1次付款，本年度支付合同全部款，项目已完结</t>
  </si>
  <si>
    <t>东西湖区2023年度停车场及充电桩规划建设工作设计服务费</t>
  </si>
  <si>
    <t>2023年度东西湖区规划“五线”资料生成技术服务</t>
  </si>
  <si>
    <t>合计</t>
  </si>
  <si>
    <t>序号</t>
  </si>
  <si>
    <t>合同金额</t>
  </si>
  <si>
    <t>已支付</t>
  </si>
  <si>
    <t>未支付</t>
  </si>
  <si>
    <t>验收情况</t>
  </si>
  <si>
    <r>
      <rPr>
        <sz val="10"/>
        <color theme="1"/>
        <rFont val="宋体"/>
        <charset val="134"/>
        <scheme val="minor"/>
      </rPr>
      <t>已完成编制</t>
    </r>
    <r>
      <rPr>
        <sz val="10"/>
        <color rgb="FFFF0000"/>
        <rFont val="宋体"/>
        <charset val="134"/>
        <scheme val="minor"/>
      </rPr>
      <t>，通过中期验收</t>
    </r>
  </si>
  <si>
    <t>已完成编制</t>
  </si>
  <si>
    <r>
      <rPr>
        <sz val="10"/>
        <color theme="1"/>
        <rFont val="仿宋_GB2312"/>
        <charset val="134"/>
      </rPr>
      <t>共6次付款，本年度应支付合同第3、4次款</t>
    </r>
    <r>
      <rPr>
        <sz val="10"/>
        <rFont val="仿宋_GB2312"/>
        <charset val="134"/>
      </rPr>
      <t>（第4次款因财政资金紧张仅支付180.00万元）</t>
    </r>
  </si>
  <si>
    <t>合同期限2021.7.1-2024.6.30，服务期3年，580万/年，每年分2次付款，2021至2022年累计付580万</t>
  </si>
  <si>
    <r>
      <rPr>
        <sz val="10"/>
        <color theme="1"/>
        <rFont val="宋体"/>
        <charset val="134"/>
        <scheme val="minor"/>
      </rPr>
      <t>已完成编制</t>
    </r>
    <r>
      <rPr>
        <sz val="10"/>
        <color rgb="FFFF0000"/>
        <rFont val="宋体"/>
        <charset val="134"/>
        <scheme val="minor"/>
      </rPr>
      <t>，通过终期验收</t>
    </r>
  </si>
  <si>
    <t>差记账凭证</t>
  </si>
  <si>
    <t>已完成编制，通过中期验收</t>
  </si>
  <si>
    <t>无资料</t>
  </si>
  <si>
    <t>通过中期验收</t>
  </si>
  <si>
    <r>
      <rPr>
        <sz val="10"/>
        <rFont val="宋体"/>
        <charset val="134"/>
        <scheme val="minor"/>
      </rPr>
      <t>已完成编制</t>
    </r>
    <r>
      <rPr>
        <sz val="10"/>
        <color rgb="FFFF0000"/>
        <rFont val="宋体"/>
        <charset val="134"/>
        <scheme val="minor"/>
      </rPr>
      <t>，通过终期验收</t>
    </r>
  </si>
  <si>
    <t>已编制完成，正在按流程报批中</t>
  </si>
  <si>
    <t>合同签订日2023.11.21（合同期限180天），设计方1武汉市自然资源保护利用中心：115.5万；设计方2北京清华同衡规划设计研究院有限公司：77万；共192.50万；无验收</t>
  </si>
  <si>
    <r>
      <rPr>
        <sz val="10"/>
        <color theme="1"/>
        <rFont val="宋体"/>
        <charset val="134"/>
        <scheme val="minor"/>
      </rPr>
      <t>共3次付款，本年度支付合同第1、</t>
    </r>
    <r>
      <rPr>
        <sz val="10"/>
        <color rgb="FFFF0000"/>
        <rFont val="宋体"/>
        <charset val="134"/>
        <scheme val="minor"/>
      </rPr>
      <t>2</t>
    </r>
    <r>
      <rPr>
        <sz val="10"/>
        <color theme="1"/>
        <rFont val="宋体"/>
        <charset val="134"/>
        <scheme val="minor"/>
      </rPr>
      <t>次款</t>
    </r>
  </si>
  <si>
    <t>2022年已支付472万元</t>
  </si>
  <si>
    <t>2022年付27.3万，2023年付尾款（合同约定提交最终成果并通过验收付尾款11.7万）</t>
  </si>
  <si>
    <r>
      <rPr>
        <sz val="10"/>
        <color theme="1"/>
        <rFont val="宋体"/>
        <charset val="134"/>
        <scheme val="minor"/>
      </rPr>
      <t>已完成编制</t>
    </r>
    <r>
      <rPr>
        <sz val="10"/>
        <color rgb="FFFF0000"/>
        <rFont val="宋体"/>
        <charset val="134"/>
        <scheme val="minor"/>
      </rPr>
      <t>，无成果验收</t>
    </r>
  </si>
  <si>
    <r>
      <rPr>
        <sz val="10"/>
        <color theme="1"/>
        <rFont val="宋体"/>
        <charset val="134"/>
        <scheme val="minor"/>
      </rPr>
      <t>已完成编制</t>
    </r>
    <r>
      <rPr>
        <sz val="10"/>
        <color rgb="FFFF0000"/>
        <rFont val="宋体"/>
        <charset val="134"/>
        <scheme val="minor"/>
      </rPr>
      <t>，通过专家组验收</t>
    </r>
  </si>
  <si>
    <t>该项目合同联系人为江超，且《区自然资源和规划局2023年第9次党组会议纪要》第三点听取自然资源调查监测与确权登记科关于东西湖区村庄数字地形图测绘工作启动事项的汇报，为何从规划编制项目开支，且年初该项目未做预算</t>
  </si>
  <si>
    <t>已编制完成</t>
  </si>
  <si>
    <t>存量上缴</t>
  </si>
  <si>
    <t>东西湖区网安半岛泥达湖片区控制性详细规划</t>
  </si>
  <si>
    <t>差资料</t>
  </si>
  <si>
    <t>会计年</t>
  </si>
  <si>
    <t>会计期间</t>
  </si>
  <si>
    <t>凭证类型</t>
  </si>
  <si>
    <t>凭证日期</t>
  </si>
  <si>
    <t>凭证编号(仅做分组使用,导入时会重新生成凭证编号)</t>
  </si>
  <si>
    <t>分录编号(多辅助分录时分组使用)</t>
  </si>
  <si>
    <t>会计体系</t>
  </si>
  <si>
    <t>摘要</t>
  </si>
  <si>
    <t>科目</t>
  </si>
  <si>
    <t>借方金额</t>
  </si>
  <si>
    <t>贷方金额</t>
  </si>
  <si>
    <t>附件张数</t>
  </si>
  <si>
    <t>预算项目</t>
  </si>
  <si>
    <t>人员</t>
  </si>
  <si>
    <t>支付方式</t>
  </si>
  <si>
    <t>财政收入资金性质</t>
  </si>
  <si>
    <t>资金性质</t>
  </si>
  <si>
    <t>科学事业单位管理活动费用</t>
  </si>
  <si>
    <t>资金类别</t>
  </si>
  <si>
    <t>部门</t>
  </si>
  <si>
    <t>医院事业预算收入</t>
  </si>
  <si>
    <t>中小学经济分类</t>
  </si>
  <si>
    <t>公立医院经费性质（2020）</t>
  </si>
  <si>
    <t>往来单位</t>
  </si>
  <si>
    <t>自用项目</t>
  </si>
  <si>
    <t>固定资产类型</t>
  </si>
  <si>
    <t>业务类型</t>
  </si>
  <si>
    <t>结算方式</t>
  </si>
  <si>
    <t>部门预算经济分类</t>
  </si>
  <si>
    <t>支出功能分类</t>
  </si>
  <si>
    <t>政府预算经济分类</t>
  </si>
  <si>
    <t>医院预收账款</t>
  </si>
  <si>
    <t>收支类型</t>
  </si>
  <si>
    <t>2023</t>
  </si>
  <si>
    <t>1</t>
  </si>
  <si>
    <t>JZ</t>
  </si>
  <si>
    <t>2023-01-17</t>
  </si>
  <si>
    <t>记账-1-0016</t>
  </si>
  <si>
    <t>3</t>
  </si>
  <si>
    <t>预</t>
  </si>
  <si>
    <t>武汉临空港经济技术开发区（东西湖区）国土空间规划（2020-2035年）规划编制经费（第三次付款）</t>
  </si>
  <si>
    <t>71010102-&gt;行政支出/财政拨款支出/项目支出</t>
  </si>
  <si>
    <t/>
  </si>
  <si>
    <t>17</t>
  </si>
  <si>
    <t>42011223052T000000103-&gt;2023年规划编制经费</t>
  </si>
  <si>
    <t>11111-&gt;经费拨款（补助）</t>
  </si>
  <si>
    <t>30227-&gt;委托业务费</t>
  </si>
  <si>
    <t>2200104-&gt;自然资源规划及管理</t>
  </si>
  <si>
    <t>4</t>
  </si>
  <si>
    <t>600102-&gt;财政拨款预算收入/项目支出</t>
  </si>
  <si>
    <t>记账-1-0017</t>
  </si>
  <si>
    <t>东西湖区自然资源和规划局2021-2023年度城乡规划编制与研究认证技术服务费</t>
  </si>
  <si>
    <t>25</t>
  </si>
  <si>
    <t>记账-1-0018</t>
  </si>
  <si>
    <t>东西湖区汉江北岸绿色转型发展专项规划编制费</t>
  </si>
  <si>
    <t>18</t>
  </si>
  <si>
    <t>2</t>
  </si>
  <si>
    <t>2023-02-24</t>
  </si>
  <si>
    <t>记账-2-0021</t>
  </si>
  <si>
    <t>东西湖区临空港大道功能与品质提升规划研究费</t>
  </si>
  <si>
    <t>20</t>
  </si>
  <si>
    <t>2023-04-04</t>
  </si>
  <si>
    <t>记账-4-0017</t>
  </si>
  <si>
    <t>5</t>
  </si>
  <si>
    <t>存量资金上缴财政</t>
  </si>
  <si>
    <t>710102-&gt;行政支出/非财政专项资金支出</t>
  </si>
  <si>
    <t>6</t>
  </si>
  <si>
    <t>39-&gt;其他收入资金</t>
  </si>
  <si>
    <t>30299-&gt;其他商品和服务支出</t>
  </si>
  <si>
    <t>66090299-&gt;其他预算收入/非专项资金收入/其他预算收入</t>
  </si>
  <si>
    <t>2023-05-05</t>
  </si>
  <si>
    <t>记账-5-0002</t>
  </si>
  <si>
    <t>33</t>
  </si>
  <si>
    <t>7</t>
  </si>
  <si>
    <t>2023-07-07</t>
  </si>
  <si>
    <t>记账-7-0009</t>
  </si>
  <si>
    <t>30203-&gt;咨询费</t>
  </si>
  <si>
    <t>2023-07-12</t>
  </si>
  <si>
    <t>记账-7-0022</t>
  </si>
  <si>
    <t>《国家网络安全人才与创新基地二期（硚孝高速以东片区）控制性详细规划》编制费</t>
  </si>
  <si>
    <t>22</t>
  </si>
  <si>
    <t>2023-07-20</t>
  </si>
  <si>
    <t>记账-7-0032</t>
  </si>
  <si>
    <t>《东西湖区B0310编制单元控制性详细规划》编制费</t>
  </si>
  <si>
    <t>16</t>
  </si>
  <si>
    <t>8</t>
  </si>
  <si>
    <t>2023-08-01</t>
  </si>
  <si>
    <t>记账-8-0007</t>
  </si>
  <si>
    <t>《武汉临空港经济技术开发区（东西湖区）产城融合规划》编制项目技术服务费</t>
  </si>
  <si>
    <t>2023-08-11</t>
  </si>
  <si>
    <t>记账-8-0025</t>
  </si>
  <si>
    <t>9</t>
  </si>
  <si>
    <t>2023-09-07</t>
  </si>
  <si>
    <t>记账-9-0009</t>
  </si>
  <si>
    <t>东西湖区路名规划修编费首款</t>
  </si>
  <si>
    <t>记账-9-0012</t>
  </si>
  <si>
    <t>设计费</t>
  </si>
  <si>
    <t>设计费（退款）</t>
  </si>
  <si>
    <t>10</t>
  </si>
  <si>
    <t>2023-10-23</t>
  </si>
  <si>
    <t>记账-10-0037</t>
  </si>
  <si>
    <t>19</t>
  </si>
  <si>
    <t>记账-10-0038</t>
  </si>
  <si>
    <t>将军路片交通市政基础设施承载力评估设计费首款</t>
  </si>
  <si>
    <t>28</t>
  </si>
  <si>
    <t>11</t>
  </si>
  <si>
    <t>2023-11-22</t>
  </si>
  <si>
    <t>记账-11-0021</t>
  </si>
  <si>
    <t>29</t>
  </si>
  <si>
    <t>12</t>
  </si>
  <si>
    <t>2023-12-12</t>
  </si>
  <si>
    <t>记账-12-0018</t>
  </si>
  <si>
    <t>东西湖区2023年度停车场及充电桩规划建设工作设计服务费首付款</t>
  </si>
  <si>
    <t>2023-12-15</t>
  </si>
  <si>
    <t>记账-12-0020</t>
  </si>
  <si>
    <t>23</t>
  </si>
  <si>
    <t>2023-12-20</t>
  </si>
  <si>
    <t>记账-12-0061</t>
  </si>
  <si>
    <t>东西湖区湿地保护利用专项规划项目技术服务费</t>
  </si>
  <si>
    <t>30</t>
  </si>
  <si>
    <t>记账-12-0062</t>
  </si>
  <si>
    <t>东西湖区国土空间生态修复规划技术服务费</t>
  </si>
  <si>
    <t>34</t>
  </si>
  <si>
    <t>记账-12-0064</t>
  </si>
  <si>
    <t>东西湖区B0310编制单元控制性详细规划编制费</t>
  </si>
  <si>
    <t>记账-12-0065</t>
  </si>
  <si>
    <t>武汉临空港经济开发区（东西湖区）产城融合规划技术服务费</t>
  </si>
  <si>
    <t>记账-12-0066</t>
  </si>
  <si>
    <t>记账-12-0068</t>
  </si>
  <si>
    <t>国家网络安全人才与创新基地二期（硚孝高速以东片区）控制性详细规划编制费</t>
  </si>
  <si>
    <t>记账-12-0069</t>
  </si>
  <si>
    <t>东西湖区工业仓储、公共管理与公共服务建设项目停车配建研究设计服务费</t>
  </si>
  <si>
    <t>2023-12-22</t>
  </si>
  <si>
    <t>记账-12-0071</t>
  </si>
  <si>
    <t>东西湖区路名规划修编费</t>
  </si>
  <si>
    <t>记账-12-0072</t>
  </si>
  <si>
    <t>东西湖交通市政工程规划管理标准化研究设计费</t>
  </si>
  <si>
    <t>27</t>
  </si>
  <si>
    <t>记账-12-0073</t>
  </si>
  <si>
    <t>东西湖区自然资源和规划局2021-2023年度城乡规划编制与研究论证技术服务</t>
  </si>
  <si>
    <t>记账-12-0074</t>
  </si>
  <si>
    <t>将军路片交通市政基础设施承载力评估设计费</t>
  </si>
  <si>
    <t>明细账</t>
  </si>
  <si>
    <t>名称:600102 财政拨款预算收入/项目支出-42011223052T000000103 2023年规划编制经费-2200104 自然资源海洋气象等支出/自然资源事务/自然资源规划及管理-11111 政府预算资金/一般公共预算资金/一般公共预算资金/经费拨款/经费拨款（补助）</t>
  </si>
  <si>
    <t>月</t>
  </si>
  <si>
    <t>日</t>
  </si>
  <si>
    <t>凭证字号</t>
  </si>
  <si>
    <t>方向</t>
  </si>
  <si>
    <t>余额</t>
  </si>
  <si>
    <t>上年结转</t>
  </si>
  <si>
    <t>平</t>
  </si>
  <si>
    <t>记账-01-0016</t>
  </si>
  <si>
    <t>贷</t>
  </si>
  <si>
    <t>记账-01-0017</t>
  </si>
  <si>
    <t>记账-01-0018</t>
  </si>
  <si>
    <t>本月合计</t>
  </si>
  <si>
    <t>本年累计</t>
  </si>
  <si>
    <t>24</t>
  </si>
  <si>
    <t>记账-02-0021</t>
  </si>
  <si>
    <t>记账-05-0002</t>
  </si>
  <si>
    <t>记账-07-0009</t>
  </si>
  <si>
    <t>记账-07-0022</t>
  </si>
  <si>
    <t>记账-07-0032</t>
  </si>
  <si>
    <t>记账-08-0007</t>
  </si>
  <si>
    <t>记账-08-0025</t>
  </si>
  <si>
    <t>记账-09-0009</t>
  </si>
  <si>
    <t>记账-09-0012</t>
  </si>
  <si>
    <t>31</t>
  </si>
  <si>
    <t>记账-12-0086</t>
  </si>
  <si>
    <t>年末收入结转</t>
  </si>
  <si>
    <t>名称:66090299 其他预算收入/非专项资金收入/其他预算收入-42011223052T000000103 2023年规划编制经费-2200104 自然资源海洋气象等支出/自然资源事务/自然资源规划及管理-39 单位资金/其他收入资金</t>
  </si>
  <si>
    <t>记账-04-0017</t>
  </si>
  <si>
    <t>15</t>
  </si>
  <si>
    <t>名称:71010102 行政支出/财政拨款支出/项目支出-42011223052T000000103 2023年规划编制经费-2200104 自然资源海洋气象等支出/自然资源事务/自然资源规划及管理-11111 政府预算资金/一般公共预算资金/一般公共预算资金/经费拨款/经费拨款（补助）-30203 商品和服务支出/咨询费</t>
  </si>
  <si>
    <t>借</t>
  </si>
  <si>
    <t>记账-12-0087</t>
  </si>
  <si>
    <t>年末支出结转</t>
  </si>
  <si>
    <t>名称:71010102 行政支出/财政拨款支出/项目支出-42011223052T000000103 2023年规划编制经费-2200104 自然资源海洋气象等支出/自然资源事务/自然资源规划及管理-11111 政府预算资金/一般公共预算资金/一般公共预算资金/经费拨款/经费拨款（补助）-30227 商品和服务支出/委托业务费</t>
  </si>
  <si>
    <t>名称:710102 行政支出/非财政专项资金支出-42011223052T000000103 2023年规划编制经费-2200104 自然资源海洋气象等支出/自然资源事务/自然资源规划及管理-39 单位资金/其他收入资金-30203 商品和服务支出/咨询费</t>
  </si>
  <si>
    <t>名称:710102 行政支出/非财政专项资金支出-42011223052T000000103 2023年规划编制经费-2200104 自然资源海洋气象等支出/自然资源事务/自然资源规划及管理-39 单位资金/其他收入资金-30227 商品和服务支出/委托业务费</t>
  </si>
  <si>
    <t>名称:710102 行政支出/非财政专项资金支出-42011223052T000000103 2023年规划编制经费-2200104 自然资源海洋气象等支出/自然资源事务/自然资源规划及管理-39 单位资金/其他收入资金-30299 商品和服务支出/其他商品和服务支出</t>
  </si>
  <si>
    <t>名称:81010602 财政拨款结转/本年收支结转/项目支出-42011223052T000000103 2023年规划编制经费-2200104 自然资源海洋气象等支出/自然资源事务/自然资源规划及管理-11111 政府预算资金/一般公共预算资金/一般公共预算资金/经费拨款/经费拨款（补助）</t>
  </si>
  <si>
    <t>名称:81010602 财政拨款结转/本年收支结转/项目支出-42011223052T000000104 2023年林业工作经费-2200104 自然资源海洋气象等支出/自然资源事务/自然资源规划及管理-11111 政府预算资金/一般公共预算资金/一般公共预算资金/经费拨款/经费拨款（补助）</t>
  </si>
  <si>
    <t>名称:81010602 财政拨款结转/本年收支结转/项目支出-42011223052T000000105 2023年土地利用综合管理工作经费-2200104 自然资源海洋气象等支出/自然资源事务/自然资源规划及管理-11111 政府预算资金/一般公共预算资金/一般公共预算资金/经费拨款/经费拨款（补助）</t>
  </si>
  <si>
    <r>
      <rPr>
        <sz val="12"/>
        <color rgb="FF000000"/>
        <rFont val="仿宋"/>
        <charset val="134"/>
      </rPr>
      <t>评价项目</t>
    </r>
  </si>
  <si>
    <r>
      <rPr>
        <sz val="12"/>
        <color rgb="FF000000"/>
        <rFont val="仿宋"/>
        <charset val="134"/>
      </rPr>
      <t>权重</t>
    </r>
  </si>
  <si>
    <r>
      <rPr>
        <sz val="12"/>
        <color rgb="FF000000"/>
        <rFont val="仿宋"/>
        <charset val="134"/>
      </rPr>
      <t>评级分值</t>
    </r>
  </si>
  <si>
    <r>
      <rPr>
        <sz val="12"/>
        <color rgb="FF000000"/>
        <rFont val="仿宋"/>
        <charset val="134"/>
      </rPr>
      <t>本项得分</t>
    </r>
  </si>
  <si>
    <r>
      <rPr>
        <sz val="12"/>
        <color rgb="FF000000"/>
        <rFont val="仿宋"/>
        <charset val="134"/>
      </rPr>
      <t>得分率</t>
    </r>
  </si>
  <si>
    <r>
      <rPr>
        <sz val="12"/>
        <color rgb="FF000000"/>
        <rFont val="仿宋"/>
        <charset val="134"/>
      </rPr>
      <t>预算执行情况</t>
    </r>
  </si>
  <si>
    <r>
      <rPr>
        <sz val="12"/>
        <color rgb="FF000000"/>
        <rFont val="仿宋"/>
        <charset val="134"/>
      </rPr>
      <t>项目产出</t>
    </r>
  </si>
  <si>
    <r>
      <rPr>
        <sz val="12"/>
        <color rgb="FF000000"/>
        <rFont val="仿宋"/>
        <charset val="134"/>
      </rPr>
      <t>项目效益</t>
    </r>
  </si>
  <si>
    <r>
      <rPr>
        <sz val="12"/>
        <color rgb="FF000000"/>
        <rFont val="仿宋"/>
        <charset val="134"/>
      </rPr>
      <t>项目满意度</t>
    </r>
  </si>
  <si>
    <r>
      <rPr>
        <sz val="12"/>
        <color rgb="FF000000"/>
        <rFont val="仿宋"/>
        <charset val="134"/>
      </rPr>
      <t>综合绩效</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</si>
</sst>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_ "/>
  </numFmts>
  <fonts count="42">
    <font>
      <sz val="11"/>
      <color theme="1"/>
      <name val="宋体"/>
      <charset val="134"/>
      <scheme val="minor"/>
    </font>
    <font>
      <sz val="12"/>
      <name val="宋体"/>
      <charset val="134"/>
    </font>
    <font>
      <sz val="12"/>
      <color rgb="FF000000"/>
      <name val="仿宋"/>
      <charset val="134"/>
    </font>
    <font>
      <sz val="11"/>
      <color indexed="8"/>
      <name val="宋体"/>
      <charset val="134"/>
      <scheme val="minor"/>
    </font>
    <font>
      <sz val="16"/>
      <name val="宋体"/>
      <charset val="134"/>
    </font>
    <font>
      <sz val="12"/>
      <color indexed="18"/>
      <name val="宋体"/>
      <charset val="134"/>
    </font>
    <font>
      <sz val="10"/>
      <color indexed="8"/>
      <name val="宋体"/>
      <charset val="134"/>
      <scheme val="minor"/>
    </font>
    <font>
      <sz val="11"/>
      <color rgb="FFFF0000"/>
      <name val="宋体"/>
      <charset val="134"/>
      <scheme val="minor"/>
    </font>
    <font>
      <b/>
      <sz val="10"/>
      <color indexed="18"/>
      <name val="宋体"/>
      <charset val="134"/>
    </font>
    <font>
      <sz val="12"/>
      <color rgb="FFFF0000"/>
      <name val="宋体"/>
      <charset val="134"/>
    </font>
    <font>
      <sz val="10"/>
      <color theme="1"/>
      <name val="宋体"/>
      <charset val="134"/>
      <scheme val="minor"/>
    </font>
    <font>
      <b/>
      <sz val="10"/>
      <color theme="1"/>
      <name val="仿宋_GB2312"/>
      <charset val="134"/>
    </font>
    <font>
      <sz val="10"/>
      <color rgb="FFFF0000"/>
      <name val="宋体"/>
      <charset val="134"/>
      <scheme val="minor"/>
    </font>
    <font>
      <sz val="10"/>
      <name val="宋体"/>
      <charset val="134"/>
      <scheme val="minor"/>
    </font>
    <font>
      <sz val="10"/>
      <color theme="1"/>
      <name val="仿宋_GB2312"/>
      <charset val="134"/>
    </font>
    <font>
      <b/>
      <sz val="10"/>
      <name val="仿宋_GB2312"/>
      <charset val="134"/>
    </font>
    <font>
      <sz val="10"/>
      <name val="仿宋_GB2312"/>
      <charset val="134"/>
    </font>
    <font>
      <sz val="11"/>
      <color theme="1"/>
      <name val="仿宋"/>
      <charset val="134"/>
    </font>
    <font>
      <sz val="20"/>
      <color theme="1"/>
      <name val="楷体"/>
      <charset val="134"/>
    </font>
    <font>
      <sz val="11"/>
      <color theme="1"/>
      <name val="楷体"/>
      <charset val="134"/>
    </font>
    <font>
      <sz val="10.5"/>
      <color theme="1"/>
      <name val="楷体"/>
      <charset val="134"/>
    </font>
    <font>
      <sz val="10"/>
      <color theme="1"/>
      <name val="楷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theme="1"/>
      <name val="Wingdings"/>
      <charset val="2"/>
    </font>
  </fonts>
  <fills count="39">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indexed="22"/>
        <bgColor indexed="64"/>
      </patternFill>
    </fill>
    <fill>
      <patternFill patternType="solid">
        <fgColor theme="7" tint="0.399945066682943"/>
        <bgColor indexed="64"/>
      </patternFill>
    </fill>
    <fill>
      <patternFill patternType="solid">
        <fgColor theme="9" tint="0.399945066682943"/>
        <bgColor indexed="64"/>
      </patternFill>
    </fill>
    <fill>
      <patternFill patternType="solid">
        <fgColor rgb="FF00B0F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8" borderId="14"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5" applyNumberFormat="0" applyFill="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29" fillId="0" borderId="0" applyNumberFormat="0" applyFill="0" applyBorder="0" applyAlignment="0" applyProtection="0">
      <alignment vertical="center"/>
    </xf>
    <xf numFmtId="0" fontId="30" fillId="9" borderId="17" applyNumberFormat="0" applyAlignment="0" applyProtection="0">
      <alignment vertical="center"/>
    </xf>
    <xf numFmtId="0" fontId="31" fillId="10" borderId="18" applyNumberFormat="0" applyAlignment="0" applyProtection="0">
      <alignment vertical="center"/>
    </xf>
    <xf numFmtId="0" fontId="32" fillId="10" borderId="17" applyNumberFormat="0" applyAlignment="0" applyProtection="0">
      <alignment vertical="center"/>
    </xf>
    <xf numFmtId="0" fontId="33" fillId="11" borderId="19" applyNumberFormat="0" applyAlignment="0" applyProtection="0">
      <alignment vertical="center"/>
    </xf>
    <xf numFmtId="0" fontId="34" fillId="0" borderId="20" applyNumberFormat="0" applyFill="0" applyAlignment="0" applyProtection="0">
      <alignment vertical="center"/>
    </xf>
    <xf numFmtId="0" fontId="35" fillId="0" borderId="21" applyNumberFormat="0" applyFill="0" applyAlignment="0" applyProtection="0">
      <alignment vertical="center"/>
    </xf>
    <xf numFmtId="0" fontId="36"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39" fillId="35" borderId="0" applyNumberFormat="0" applyBorder="0" applyAlignment="0" applyProtection="0">
      <alignment vertical="center"/>
    </xf>
    <xf numFmtId="0" fontId="40" fillId="36" borderId="0" applyNumberFormat="0" applyBorder="0" applyAlignment="0" applyProtection="0">
      <alignment vertical="center"/>
    </xf>
    <xf numFmtId="0" fontId="40" fillId="37" borderId="0" applyNumberFormat="0" applyBorder="0" applyAlignment="0" applyProtection="0">
      <alignment vertical="center"/>
    </xf>
    <xf numFmtId="0" fontId="39" fillId="38" borderId="0" applyNumberFormat="0" applyBorder="0" applyAlignment="0" applyProtection="0">
      <alignment vertical="center"/>
    </xf>
  </cellStyleXfs>
  <cellXfs count="130">
    <xf numFmtId="0" fontId="0" fillId="0" borderId="0" xfId="0">
      <alignment vertical="center"/>
    </xf>
    <xf numFmtId="0" fontId="1" fillId="0" borderId="1" xfId="0" applyFont="1" applyFill="1" applyBorder="1" applyAlignment="1">
      <alignment horizontal="left" vertical="center" wrapText="1"/>
    </xf>
    <xf numFmtId="0" fontId="1" fillId="0" borderId="1"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9" fontId="2"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10" fontId="2" fillId="2" borderId="5" xfId="0" applyNumberFormat="1"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NumberFormat="1" applyFont="1" applyFill="1" applyBorder="1" applyAlignment="1">
      <alignment horizontal="center" vertical="center"/>
    </xf>
    <xf numFmtId="0" fontId="0" fillId="0" borderId="0" xfId="0" applyAlignment="1">
      <alignment horizontal="center" vertical="center"/>
    </xf>
    <xf numFmtId="0" fontId="3" fillId="3" borderId="0" xfId="0" applyFont="1" applyFill="1" applyAlignment="1">
      <alignment vertical="center"/>
    </xf>
    <xf numFmtId="0" fontId="3" fillId="0" borderId="0" xfId="0" applyFont="1" applyFill="1" applyAlignment="1">
      <alignment vertical="center"/>
    </xf>
    <xf numFmtId="0" fontId="3" fillId="0" borderId="0" xfId="0" applyFont="1" applyFill="1" applyAlignment="1">
      <alignment vertical="center" wrapText="1"/>
    </xf>
    <xf numFmtId="0" fontId="4" fillId="0" borderId="0" xfId="0" applyFont="1" applyFill="1" applyAlignment="1">
      <alignment horizontal="center" vertical="center"/>
    </xf>
    <xf numFmtId="0" fontId="1" fillId="0" borderId="0" xfId="0" applyFont="1" applyFill="1" applyAlignment="1">
      <alignment horizontal="left" vertical="center"/>
    </xf>
    <xf numFmtId="0" fontId="5" fillId="4"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1" fillId="0" borderId="1" xfId="0" applyFont="1" applyFill="1" applyBorder="1" applyAlignment="1">
      <alignment horizontal="center" vertical="center"/>
    </xf>
    <xf numFmtId="4" fontId="1" fillId="0" borderId="1" xfId="0" applyNumberFormat="1" applyFont="1" applyFill="1" applyBorder="1" applyAlignment="1">
      <alignment horizontal="right"/>
    </xf>
    <xf numFmtId="0" fontId="1" fillId="0" borderId="1" xfId="0" applyFont="1" applyFill="1" applyBorder="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horizontal="left" vertical="center"/>
    </xf>
    <xf numFmtId="0" fontId="3" fillId="3" borderId="0" xfId="0" applyFont="1" applyFill="1" applyAlignment="1">
      <alignment vertical="center" wrapText="1"/>
    </xf>
    <xf numFmtId="0" fontId="5" fillId="0" borderId="1" xfId="0" applyFont="1" applyFill="1" applyBorder="1" applyAlignment="1">
      <alignment horizontal="center" vertical="center"/>
    </xf>
    <xf numFmtId="0" fontId="5"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left" vertical="center"/>
    </xf>
    <xf numFmtId="4" fontId="1" fillId="3" borderId="1" xfId="0" applyNumberFormat="1" applyFont="1" applyFill="1" applyBorder="1" applyAlignment="1">
      <alignment horizontal="right"/>
    </xf>
    <xf numFmtId="0" fontId="6" fillId="0" borderId="0" xfId="0" applyFont="1" applyFill="1" applyAlignment="1">
      <alignment vertical="center"/>
    </xf>
    <xf numFmtId="0" fontId="7" fillId="3" borderId="0" xfId="0" applyFont="1" applyFill="1" applyAlignment="1">
      <alignment vertical="center"/>
    </xf>
    <xf numFmtId="0" fontId="3" fillId="0" borderId="0" xfId="0" applyFont="1" applyFill="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xf>
    <xf numFmtId="0" fontId="9" fillId="0" borderId="1" xfId="0" applyFont="1" applyFill="1" applyBorder="1" applyAlignment="1">
      <alignment horizontal="left" vertical="center" wrapText="1"/>
    </xf>
    <xf numFmtId="0"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0" fillId="5" borderId="0" xfId="0" applyFill="1">
      <alignment vertical="center"/>
    </xf>
    <xf numFmtId="0" fontId="0" fillId="6" borderId="0" xfId="0" applyFill="1">
      <alignment vertical="center"/>
    </xf>
    <xf numFmtId="0" fontId="0" fillId="0" borderId="0" xfId="0" applyFill="1">
      <alignment vertical="center"/>
    </xf>
    <xf numFmtId="0" fontId="0" fillId="3" borderId="0" xfId="0" applyFill="1">
      <alignment vertical="center"/>
    </xf>
    <xf numFmtId="0" fontId="10" fillId="0" borderId="0" xfId="0" applyFont="1" applyAlignment="1">
      <alignment horizontal="center" vertical="center"/>
    </xf>
    <xf numFmtId="0" fontId="10" fillId="0" borderId="0" xfId="0" applyFont="1" applyAlignment="1">
      <alignment vertical="center" wrapText="1"/>
    </xf>
    <xf numFmtId="0" fontId="10" fillId="0" borderId="0" xfId="0" applyFo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vertical="center" wrapText="1"/>
    </xf>
    <xf numFmtId="176" fontId="10" fillId="3" borderId="1" xfId="0" applyNumberFormat="1" applyFont="1" applyFill="1" applyBorder="1" applyAlignment="1">
      <alignment horizontal="center" vertical="center"/>
    </xf>
    <xf numFmtId="176" fontId="10" fillId="0" borderId="1" xfId="0" applyNumberFormat="1" applyFont="1" applyFill="1" applyBorder="1" applyAlignment="1">
      <alignment horizontal="center" vertical="center"/>
    </xf>
    <xf numFmtId="10" fontId="10" fillId="0" borderId="1" xfId="3" applyNumberFormat="1" applyFont="1" applyBorder="1">
      <alignment vertical="center"/>
    </xf>
    <xf numFmtId="176" fontId="10" fillId="0" borderId="1" xfId="0" applyNumberFormat="1" applyFont="1" applyBorder="1" applyAlignment="1">
      <alignment horizontal="center" vertical="center"/>
    </xf>
    <xf numFmtId="0" fontId="10" fillId="5" borderId="1" xfId="0" applyFont="1" applyFill="1" applyBorder="1" applyAlignment="1">
      <alignment horizontal="center" vertical="center"/>
    </xf>
    <xf numFmtId="0" fontId="10" fillId="5" borderId="1" xfId="0" applyFont="1" applyFill="1" applyBorder="1" applyAlignment="1">
      <alignment vertical="center" wrapText="1"/>
    </xf>
    <xf numFmtId="176" fontId="10" fillId="5" borderId="1" xfId="0" applyNumberFormat="1" applyFont="1" applyFill="1" applyBorder="1" applyAlignment="1">
      <alignment horizontal="center" vertical="center"/>
    </xf>
    <xf numFmtId="10" fontId="10" fillId="5" borderId="1" xfId="3" applyNumberFormat="1" applyFont="1" applyFill="1" applyBorder="1">
      <alignment vertical="center"/>
    </xf>
    <xf numFmtId="176" fontId="12" fillId="5" borderId="1" xfId="0" applyNumberFormat="1" applyFont="1" applyFill="1" applyBorder="1" applyAlignment="1">
      <alignment horizontal="center" vertical="center"/>
    </xf>
    <xf numFmtId="0" fontId="10" fillId="6" borderId="1" xfId="0" applyFont="1" applyFill="1" applyBorder="1" applyAlignment="1">
      <alignment horizontal="center" vertical="center"/>
    </xf>
    <xf numFmtId="0" fontId="10" fillId="6" borderId="1" xfId="0" applyFont="1" applyFill="1" applyBorder="1" applyAlignment="1">
      <alignment vertical="center" wrapText="1"/>
    </xf>
    <xf numFmtId="176" fontId="10" fillId="6" borderId="1" xfId="0" applyNumberFormat="1" applyFont="1" applyFill="1" applyBorder="1" applyAlignment="1">
      <alignment horizontal="center" vertical="center"/>
    </xf>
    <xf numFmtId="10" fontId="10" fillId="6" borderId="1" xfId="3" applyNumberFormat="1" applyFont="1" applyFill="1" applyBorder="1">
      <alignment vertical="center"/>
    </xf>
    <xf numFmtId="176" fontId="12" fillId="6"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2" fillId="7" borderId="1" xfId="0" applyFont="1" applyFill="1" applyBorder="1" applyAlignment="1">
      <alignment vertical="center" wrapText="1"/>
    </xf>
    <xf numFmtId="176" fontId="10" fillId="7" borderId="1" xfId="0" applyNumberFormat="1" applyFont="1" applyFill="1" applyBorder="1" applyAlignment="1">
      <alignment horizontal="center" vertical="center"/>
    </xf>
    <xf numFmtId="10" fontId="10" fillId="7" borderId="1" xfId="3" applyNumberFormat="1" applyFont="1" applyFill="1" applyBorder="1">
      <alignment vertical="center"/>
    </xf>
    <xf numFmtId="0" fontId="10" fillId="0" borderId="1" xfId="0" applyFont="1" applyFill="1" applyBorder="1" applyAlignment="1">
      <alignment vertical="center" wrapText="1"/>
    </xf>
    <xf numFmtId="10" fontId="10" fillId="0" borderId="1" xfId="3" applyNumberFormat="1" applyFont="1" applyFill="1" applyBorder="1">
      <alignment vertical="center"/>
    </xf>
    <xf numFmtId="0" fontId="10" fillId="3" borderId="1" xfId="0" applyFont="1" applyFill="1" applyBorder="1" applyAlignment="1">
      <alignment horizontal="center" vertical="center"/>
    </xf>
    <xf numFmtId="0" fontId="10" fillId="3" borderId="1" xfId="0" applyFont="1" applyFill="1" applyBorder="1" applyAlignment="1">
      <alignment vertical="center" wrapText="1"/>
    </xf>
    <xf numFmtId="0" fontId="13" fillId="3" borderId="1" xfId="0" applyFont="1" applyFill="1" applyBorder="1" applyAlignment="1">
      <alignment vertical="center" wrapText="1"/>
    </xf>
    <xf numFmtId="0" fontId="10" fillId="7" borderId="1" xfId="0" applyFont="1" applyFill="1" applyBorder="1" applyAlignment="1">
      <alignment vertical="center" wrapText="1"/>
    </xf>
    <xf numFmtId="0" fontId="10" fillId="0" borderId="1" xfId="0" applyFont="1" applyBorder="1" applyAlignment="1">
      <alignment horizontal="center" vertical="center" wrapText="1"/>
    </xf>
    <xf numFmtId="9" fontId="10" fillId="0" borderId="1" xfId="3" applyFont="1" applyBorder="1">
      <alignment vertical="center"/>
    </xf>
    <xf numFmtId="176" fontId="10" fillId="0" borderId="0" xfId="0" applyNumberFormat="1" applyFont="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vertical="center" wrapText="1"/>
    </xf>
    <xf numFmtId="0" fontId="10" fillId="3" borderId="0" xfId="0" applyFont="1" applyFill="1">
      <alignment vertical="center"/>
    </xf>
    <xf numFmtId="0" fontId="10" fillId="0" borderId="1" xfId="0" applyFont="1" applyBorder="1">
      <alignment vertical="center"/>
    </xf>
    <xf numFmtId="0" fontId="14" fillId="0" borderId="1" xfId="0" applyFont="1" applyBorder="1" applyAlignment="1">
      <alignment horizontal="justify" vertical="center" wrapText="1"/>
    </xf>
    <xf numFmtId="0" fontId="10" fillId="5" borderId="1" xfId="0" applyFont="1" applyFill="1" applyBorder="1">
      <alignment vertical="center"/>
    </xf>
    <xf numFmtId="0" fontId="12" fillId="5" borderId="1" xfId="0" applyFont="1" applyFill="1" applyBorder="1" applyAlignment="1">
      <alignment vertical="center" wrapText="1"/>
    </xf>
    <xf numFmtId="0" fontId="10" fillId="5" borderId="0" xfId="0" applyFont="1" applyFill="1">
      <alignment vertical="center"/>
    </xf>
    <xf numFmtId="0" fontId="10" fillId="6" borderId="1" xfId="0" applyFont="1" applyFill="1" applyBorder="1">
      <alignment vertical="center"/>
    </xf>
    <xf numFmtId="0" fontId="10" fillId="6" borderId="0" xfId="0" applyFont="1" applyFill="1" applyBorder="1" applyAlignment="1">
      <alignment vertical="center" wrapText="1"/>
    </xf>
    <xf numFmtId="0" fontId="12" fillId="0" borderId="1" xfId="0" applyFont="1" applyBorder="1">
      <alignment vertical="center"/>
    </xf>
    <xf numFmtId="0" fontId="13" fillId="0" borderId="1" xfId="0" applyFont="1" applyBorder="1">
      <alignment vertical="center"/>
    </xf>
    <xf numFmtId="0" fontId="12" fillId="7" borderId="1" xfId="0" applyFont="1" applyFill="1" applyBorder="1">
      <alignment vertical="center"/>
    </xf>
    <xf numFmtId="0" fontId="13" fillId="0" borderId="1" xfId="0" applyFont="1" applyFill="1" applyBorder="1" applyAlignment="1">
      <alignment vertical="center" wrapText="1"/>
    </xf>
    <xf numFmtId="0" fontId="10" fillId="0" borderId="0" xfId="0" applyFont="1" applyFill="1" applyAlignment="1">
      <alignment vertical="center" wrapText="1"/>
    </xf>
    <xf numFmtId="0" fontId="12" fillId="5" borderId="1" xfId="0" applyFont="1" applyFill="1" applyBorder="1">
      <alignment vertical="center"/>
    </xf>
    <xf numFmtId="0" fontId="10" fillId="6" borderId="0" xfId="0" applyFont="1" applyFill="1">
      <alignment vertical="center"/>
    </xf>
    <xf numFmtId="0" fontId="10" fillId="0" borderId="0" xfId="0" applyFont="1" applyFill="1">
      <alignment vertical="center"/>
    </xf>
    <xf numFmtId="0" fontId="10" fillId="7" borderId="1" xfId="0" applyFont="1" applyFill="1" applyBorder="1">
      <alignment vertical="center"/>
    </xf>
    <xf numFmtId="0" fontId="0" fillId="0" borderId="0" xfId="0" applyAlignment="1">
      <alignment horizontal="left"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176" fontId="13" fillId="0" borderId="1" xfId="0" applyNumberFormat="1" applyFont="1" applyFill="1" applyBorder="1" applyAlignment="1">
      <alignment horizontal="center" vertical="center"/>
    </xf>
    <xf numFmtId="10" fontId="13" fillId="0" borderId="1" xfId="3" applyNumberFormat="1" applyFont="1" applyFill="1" applyBorder="1">
      <alignment vertical="center"/>
    </xf>
    <xf numFmtId="176" fontId="0" fillId="0" borderId="0" xfId="0" applyNumberFormat="1">
      <alignment vertical="center"/>
    </xf>
    <xf numFmtId="0" fontId="16" fillId="0" borderId="1" xfId="0" applyFont="1" applyFill="1" applyBorder="1" applyAlignment="1">
      <alignment horizontal="justify" vertical="center" wrapText="1"/>
    </xf>
    <xf numFmtId="0" fontId="13" fillId="0" borderId="1" xfId="0" applyFont="1" applyFill="1" applyBorder="1" applyAlignment="1">
      <alignment horizontal="center" vertical="center" wrapText="1"/>
    </xf>
    <xf numFmtId="0" fontId="17" fillId="0" borderId="0" xfId="0" applyFont="1">
      <alignment vertical="center"/>
    </xf>
    <xf numFmtId="0" fontId="18" fillId="0" borderId="0" xfId="0" applyFont="1" applyAlignment="1">
      <alignment horizontal="center" vertical="center"/>
    </xf>
    <xf numFmtId="0" fontId="19" fillId="0" borderId="0" xfId="0" applyFont="1" applyAlignment="1">
      <alignment vertical="center"/>
    </xf>
    <xf numFmtId="0" fontId="19" fillId="0" borderId="0" xfId="0" applyFont="1" applyAlignment="1">
      <alignment horizontal="righ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177" fontId="20" fillId="0" borderId="1" xfId="0" applyNumberFormat="1" applyFont="1" applyBorder="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176" fontId="20" fillId="0" borderId="1" xfId="0" applyNumberFormat="1" applyFont="1" applyBorder="1" applyAlignment="1">
      <alignment horizontal="center" vertical="center" wrapText="1"/>
    </xf>
    <xf numFmtId="10" fontId="20" fillId="0" borderId="1" xfId="0" applyNumberFormat="1" applyFont="1" applyBorder="1" applyAlignment="1">
      <alignment horizontal="center" vertical="center" wrapText="1"/>
    </xf>
    <xf numFmtId="177" fontId="19" fillId="0" borderId="1" xfId="0" applyNumberFormat="1" applyFont="1" applyBorder="1" applyAlignment="1">
      <alignment horizontal="center" vertical="center"/>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 xfId="0" applyFont="1" applyFill="1" applyBorder="1" applyAlignment="1">
      <alignment horizontal="center" vertical="center" wrapText="1"/>
    </xf>
    <xf numFmtId="178" fontId="20" fillId="0" borderId="1" xfId="0" applyNumberFormat="1" applyFont="1" applyBorder="1" applyAlignment="1">
      <alignment horizontal="center" vertical="center" wrapText="1"/>
    </xf>
    <xf numFmtId="9" fontId="20" fillId="0" borderId="1" xfId="0" applyNumberFormat="1"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9" fontId="20" fillId="0" borderId="1" xfId="0" applyNumberFormat="1" applyFont="1" applyBorder="1" applyAlignment="1">
      <alignment horizontal="center" vertical="center" wrapText="1"/>
    </xf>
    <xf numFmtId="0" fontId="20" fillId="0" borderId="1" xfId="0" applyFont="1" applyFill="1" applyBorder="1" applyAlignment="1">
      <alignment horizontal="left" vertical="center" wrapText="1"/>
    </xf>
    <xf numFmtId="0" fontId="21" fillId="0" borderId="0" xfId="0" applyFont="1" applyAlignment="1">
      <alignment horizontal="left" vertical="center" wrapText="1"/>
    </xf>
    <xf numFmtId="0" fontId="21" fillId="0" borderId="0" xfId="0"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1"/>
  <sheetViews>
    <sheetView tabSelected="1" workbookViewId="0">
      <selection activeCell="J1" sqref="J$1:N$1048576"/>
    </sheetView>
  </sheetViews>
  <sheetFormatPr defaultColWidth="9" defaultRowHeight="13.5" outlineLevelCol="7"/>
  <cols>
    <col min="1" max="2" width="9" style="104"/>
    <col min="3" max="3" width="13.5" style="104" customWidth="1"/>
    <col min="4" max="4" width="13.125" style="104" customWidth="1"/>
    <col min="5" max="5" width="13.5" style="104" customWidth="1"/>
    <col min="6" max="6" width="11.375" style="104" customWidth="1"/>
    <col min="7" max="7" width="11" style="104" customWidth="1"/>
    <col min="8" max="8" width="10.5" style="104" customWidth="1"/>
    <col min="9" max="9" width="9" style="104"/>
    <col min="10" max="10" width="20.875" style="104" customWidth="1"/>
    <col min="11" max="11" width="12.625" style="104"/>
    <col min="12" max="16384" width="9" style="104"/>
  </cols>
  <sheetData>
    <row r="1" ht="42.95" customHeight="1" spans="1:8">
      <c r="A1" s="105" t="s">
        <v>0</v>
      </c>
      <c r="B1" s="105"/>
      <c r="C1" s="105"/>
      <c r="D1" s="105"/>
      <c r="E1" s="105"/>
      <c r="F1" s="105"/>
      <c r="G1" s="105"/>
      <c r="H1" s="105"/>
    </row>
    <row r="2" ht="26.25" customHeight="1" spans="1:8">
      <c r="A2" s="106" t="s">
        <v>1</v>
      </c>
      <c r="B2" s="106"/>
      <c r="C2" s="106"/>
      <c r="D2" s="106"/>
      <c r="E2" s="106"/>
      <c r="F2" s="107" t="s">
        <v>2</v>
      </c>
      <c r="G2" s="107"/>
      <c r="H2" s="107"/>
    </row>
    <row r="3" ht="30" customHeight="1" spans="1:8">
      <c r="A3" s="108" t="s">
        <v>3</v>
      </c>
      <c r="B3" s="108"/>
      <c r="C3" s="108" t="s">
        <v>4</v>
      </c>
      <c r="D3" s="108"/>
      <c r="E3" s="108"/>
      <c r="F3" s="108"/>
      <c r="G3" s="108"/>
      <c r="H3" s="108"/>
    </row>
    <row r="4" ht="47.1" customHeight="1" spans="1:8">
      <c r="A4" s="108" t="s">
        <v>5</v>
      </c>
      <c r="B4" s="108"/>
      <c r="C4" s="109" t="s">
        <v>6</v>
      </c>
      <c r="D4" s="109"/>
      <c r="E4" s="109"/>
      <c r="F4" s="108" t="s">
        <v>7</v>
      </c>
      <c r="G4" s="108"/>
      <c r="H4" s="108" t="s">
        <v>8</v>
      </c>
    </row>
    <row r="5" ht="31.5" customHeight="1" spans="1:8">
      <c r="A5" s="108" t="s">
        <v>9</v>
      </c>
      <c r="B5" s="108"/>
      <c r="C5" s="109" t="s">
        <v>10</v>
      </c>
      <c r="D5" s="109"/>
      <c r="E5" s="109"/>
      <c r="F5" s="109"/>
      <c r="G5" s="109"/>
      <c r="H5" s="109"/>
    </row>
    <row r="6" ht="31.5" customHeight="1" spans="1:8">
      <c r="A6" s="108" t="s">
        <v>11</v>
      </c>
      <c r="B6" s="108"/>
      <c r="C6" s="109" t="s">
        <v>12</v>
      </c>
      <c r="D6" s="109"/>
      <c r="E6" s="109"/>
      <c r="F6" s="109"/>
      <c r="G6" s="109"/>
      <c r="H6" s="109"/>
    </row>
    <row r="7" ht="31.5" customHeight="1" spans="1:8">
      <c r="A7" s="108" t="s">
        <v>13</v>
      </c>
      <c r="B7" s="108"/>
      <c r="C7" s="109" t="s">
        <v>14</v>
      </c>
      <c r="D7" s="109"/>
      <c r="E7" s="109"/>
      <c r="F7" s="109"/>
      <c r="G7" s="109"/>
      <c r="H7" s="110"/>
    </row>
    <row r="8" ht="31.5" customHeight="1" spans="1:8">
      <c r="A8" s="111" t="s">
        <v>15</v>
      </c>
      <c r="B8" s="112"/>
      <c r="C8" s="108"/>
      <c r="D8" s="108" t="s">
        <v>16</v>
      </c>
      <c r="E8" s="108" t="s">
        <v>17</v>
      </c>
      <c r="F8" s="108" t="s">
        <v>18</v>
      </c>
      <c r="G8" s="111" t="s">
        <v>19</v>
      </c>
      <c r="H8" s="112"/>
    </row>
    <row r="9" ht="31.5" customHeight="1" spans="1:8">
      <c r="A9" s="113"/>
      <c r="B9" s="114"/>
      <c r="C9" s="108" t="s">
        <v>20</v>
      </c>
      <c r="D9" s="115">
        <v>3800</v>
      </c>
      <c r="E9" s="115">
        <v>1701.752</v>
      </c>
      <c r="F9" s="116">
        <f>E9/D9</f>
        <v>0.44782947368421</v>
      </c>
      <c r="G9" s="117">
        <f>F9*20</f>
        <v>8.95658947368421</v>
      </c>
      <c r="H9" s="117"/>
    </row>
    <row r="10" ht="30" customHeight="1" spans="1:8">
      <c r="A10" s="118" t="s">
        <v>21</v>
      </c>
      <c r="B10" s="108" t="s">
        <v>22</v>
      </c>
      <c r="C10" s="108" t="s">
        <v>23</v>
      </c>
      <c r="D10" s="108" t="s">
        <v>24</v>
      </c>
      <c r="E10" s="108"/>
      <c r="F10" s="108" t="s">
        <v>25</v>
      </c>
      <c r="G10" s="108" t="s">
        <v>26</v>
      </c>
      <c r="H10" s="108" t="s">
        <v>27</v>
      </c>
    </row>
    <row r="11" ht="38.1" customHeight="1" spans="1:8">
      <c r="A11" s="119"/>
      <c r="B11" s="120" t="s">
        <v>28</v>
      </c>
      <c r="C11" s="120" t="s">
        <v>29</v>
      </c>
      <c r="D11" s="120" t="s">
        <v>30</v>
      </c>
      <c r="E11" s="120"/>
      <c r="F11" s="120">
        <v>20</v>
      </c>
      <c r="G11" s="120">
        <v>18</v>
      </c>
      <c r="H11" s="121">
        <f>G11/F11*J11</f>
        <v>0</v>
      </c>
    </row>
    <row r="12" ht="38.1" customHeight="1" spans="1:8">
      <c r="A12" s="119"/>
      <c r="B12" s="120"/>
      <c r="C12" s="120" t="s">
        <v>31</v>
      </c>
      <c r="D12" s="120" t="s">
        <v>32</v>
      </c>
      <c r="E12" s="120"/>
      <c r="F12" s="122">
        <v>1</v>
      </c>
      <c r="G12" s="122">
        <v>1</v>
      </c>
      <c r="H12" s="121">
        <f>G12/F12*J12</f>
        <v>0</v>
      </c>
    </row>
    <row r="13" ht="38.1" customHeight="1" spans="1:8">
      <c r="A13" s="119"/>
      <c r="B13" s="120"/>
      <c r="C13" s="120" t="s">
        <v>33</v>
      </c>
      <c r="D13" s="120" t="s">
        <v>34</v>
      </c>
      <c r="E13" s="120"/>
      <c r="F13" s="122">
        <v>1</v>
      </c>
      <c r="G13" s="122">
        <f>18/20</f>
        <v>0.9</v>
      </c>
      <c r="H13" s="121">
        <f>G13/F13*J13</f>
        <v>0</v>
      </c>
    </row>
    <row r="14" ht="38.1" customHeight="1" spans="1:8">
      <c r="A14" s="119"/>
      <c r="B14" s="123" t="s">
        <v>35</v>
      </c>
      <c r="C14" s="120" t="s">
        <v>36</v>
      </c>
      <c r="D14" s="120" t="s">
        <v>37</v>
      </c>
      <c r="E14" s="120"/>
      <c r="F14" s="120">
        <v>17</v>
      </c>
      <c r="G14" s="120">
        <v>15</v>
      </c>
      <c r="H14" s="115">
        <v>13.24</v>
      </c>
    </row>
    <row r="15" ht="38.1" customHeight="1" spans="1:8">
      <c r="A15" s="119"/>
      <c r="B15" s="123"/>
      <c r="C15" s="120" t="s">
        <v>38</v>
      </c>
      <c r="D15" s="120" t="s">
        <v>39</v>
      </c>
      <c r="E15" s="120"/>
      <c r="F15" s="120">
        <v>3</v>
      </c>
      <c r="G15" s="120">
        <v>3</v>
      </c>
      <c r="H15" s="121">
        <f>G15/F15*J15</f>
        <v>0</v>
      </c>
    </row>
    <row r="16" ht="57" customHeight="1" spans="1:8">
      <c r="A16" s="119"/>
      <c r="B16" s="118" t="s">
        <v>40</v>
      </c>
      <c r="C16" s="108" t="s">
        <v>41</v>
      </c>
      <c r="D16" s="124" t="s">
        <v>42</v>
      </c>
      <c r="E16" s="125"/>
      <c r="F16" s="108" t="s">
        <v>43</v>
      </c>
      <c r="G16" s="126">
        <v>1</v>
      </c>
      <c r="H16" s="121">
        <v>10</v>
      </c>
    </row>
    <row r="17" ht="24" customHeight="1" spans="1:8">
      <c r="A17" s="108" t="s">
        <v>44</v>
      </c>
      <c r="B17" s="115">
        <f>SUM(H11:H16)+G9</f>
        <v>32.1965894736842</v>
      </c>
      <c r="C17" s="115"/>
      <c r="D17" s="115"/>
      <c r="E17" s="115"/>
      <c r="F17" s="115"/>
      <c r="G17" s="115"/>
      <c r="H17" s="115"/>
    </row>
    <row r="18" ht="276.75" customHeight="1" spans="1:8">
      <c r="A18" s="108" t="s">
        <v>45</v>
      </c>
      <c r="B18" s="108"/>
      <c r="C18" s="127" t="s">
        <v>46</v>
      </c>
      <c r="D18" s="127"/>
      <c r="E18" s="127"/>
      <c r="F18" s="127"/>
      <c r="G18" s="127"/>
      <c r="H18" s="127"/>
    </row>
    <row r="19" ht="94.5" customHeight="1" spans="1:8">
      <c r="A19" s="108" t="s">
        <v>47</v>
      </c>
      <c r="B19" s="108"/>
      <c r="C19" s="109" t="s">
        <v>48</v>
      </c>
      <c r="D19" s="109"/>
      <c r="E19" s="109"/>
      <c r="F19" s="109"/>
      <c r="G19" s="109"/>
      <c r="H19" s="109"/>
    </row>
    <row r="20" ht="147.75" customHeight="1" spans="1:8">
      <c r="A20" s="108" t="s">
        <v>49</v>
      </c>
      <c r="B20" s="108"/>
      <c r="C20" s="108" t="s">
        <v>50</v>
      </c>
      <c r="D20" s="108"/>
      <c r="E20" s="108"/>
      <c r="F20" s="108"/>
      <c r="G20" s="108"/>
      <c r="H20" s="108"/>
    </row>
    <row r="21" ht="141" customHeight="1" spans="1:8">
      <c r="A21" s="128" t="s">
        <v>51</v>
      </c>
      <c r="B21" s="129"/>
      <c r="C21" s="129"/>
      <c r="D21" s="129"/>
      <c r="E21" s="129"/>
      <c r="F21" s="129"/>
      <c r="G21" s="129"/>
      <c r="H21" s="129"/>
    </row>
  </sheetData>
  <mergeCells count="34">
    <mergeCell ref="A1:H1"/>
    <mergeCell ref="F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B17:H17"/>
    <mergeCell ref="A18:B18"/>
    <mergeCell ref="C18:H18"/>
    <mergeCell ref="A19:B19"/>
    <mergeCell ref="C19:H19"/>
    <mergeCell ref="A20:B20"/>
    <mergeCell ref="C20:H20"/>
    <mergeCell ref="A21:H21"/>
    <mergeCell ref="A10:A16"/>
    <mergeCell ref="B11:B13"/>
    <mergeCell ref="B14:B15"/>
    <mergeCell ref="A8:B9"/>
  </mergeCells>
  <pageMargins left="0.75" right="0.75" top="1" bottom="1" header="0.5" footer="0.5"/>
  <pageSetup paperSize="9" scale="96"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9"/>
  <sheetViews>
    <sheetView workbookViewId="0">
      <selection activeCell="E22" sqref="E22"/>
    </sheetView>
  </sheetViews>
  <sheetFormatPr defaultColWidth="9" defaultRowHeight="13.5" outlineLevelCol="6"/>
  <cols>
    <col min="1" max="1" width="39.125" style="96" customWidth="1"/>
    <col min="2" max="2" width="13" customWidth="1"/>
    <col min="3" max="3" width="11.5" customWidth="1"/>
    <col min="4" max="4" width="13.25" customWidth="1"/>
    <col min="5" max="5" width="49.25" style="96" customWidth="1"/>
  </cols>
  <sheetData>
    <row r="1" s="11" customFormat="1" ht="21.95" customHeight="1" spans="1:5">
      <c r="A1" s="97" t="s">
        <v>3</v>
      </c>
      <c r="B1" s="98" t="s">
        <v>52</v>
      </c>
      <c r="C1" s="98" t="s">
        <v>53</v>
      </c>
      <c r="D1" s="98" t="s">
        <v>54</v>
      </c>
      <c r="E1" s="97" t="s">
        <v>55</v>
      </c>
    </row>
    <row r="2" ht="30.95" customHeight="1" spans="1:7">
      <c r="A2" s="90" t="s">
        <v>56</v>
      </c>
      <c r="B2" s="99">
        <v>94.2</v>
      </c>
      <c r="C2" s="99">
        <v>188.4</v>
      </c>
      <c r="D2" s="100">
        <f>C2/B2</f>
        <v>2</v>
      </c>
      <c r="E2" s="90" t="s">
        <v>57</v>
      </c>
      <c r="G2">
        <f>C2-B2</f>
        <v>94.2</v>
      </c>
    </row>
    <row r="3" ht="36.95" customHeight="1" spans="1:6">
      <c r="A3" s="90" t="s">
        <v>58</v>
      </c>
      <c r="B3" s="99">
        <v>175</v>
      </c>
      <c r="C3" s="99">
        <v>112</v>
      </c>
      <c r="D3" s="100">
        <f t="shared" ref="D3:D29" si="0">C3/B3</f>
        <v>0.64</v>
      </c>
      <c r="E3" s="90" t="s">
        <v>59</v>
      </c>
      <c r="F3" s="101">
        <f>160-C3</f>
        <v>48</v>
      </c>
    </row>
    <row r="4" ht="35.1" customHeight="1" spans="1:6">
      <c r="A4" s="90" t="s">
        <v>60</v>
      </c>
      <c r="B4" s="99">
        <v>300</v>
      </c>
      <c r="C4" s="99">
        <v>53.2</v>
      </c>
      <c r="D4" s="100">
        <f t="shared" si="0"/>
        <v>0.177333333333333</v>
      </c>
      <c r="E4" s="90" t="s">
        <v>59</v>
      </c>
      <c r="F4" s="101">
        <f>76-C4</f>
        <v>22.8</v>
      </c>
    </row>
    <row r="5" ht="35.1" customHeight="1" spans="1:5">
      <c r="A5" s="90" t="s">
        <v>61</v>
      </c>
      <c r="B5" s="99">
        <v>580</v>
      </c>
      <c r="C5" s="99">
        <v>470</v>
      </c>
      <c r="D5" s="100">
        <f t="shared" si="0"/>
        <v>0.810344827586207</v>
      </c>
      <c r="E5" s="102" t="s">
        <v>62</v>
      </c>
    </row>
    <row r="6" ht="33" customHeight="1" spans="1:5">
      <c r="A6" s="90" t="s">
        <v>63</v>
      </c>
      <c r="B6" s="99">
        <v>16.5</v>
      </c>
      <c r="C6" s="99">
        <v>16.5</v>
      </c>
      <c r="D6" s="100">
        <f t="shared" si="0"/>
        <v>1</v>
      </c>
      <c r="E6" s="90" t="s">
        <v>64</v>
      </c>
    </row>
    <row r="7" ht="21.95" customHeight="1" spans="1:5">
      <c r="A7" s="90" t="s">
        <v>65</v>
      </c>
      <c r="B7" s="99">
        <v>53.4</v>
      </c>
      <c r="C7" s="99">
        <v>0</v>
      </c>
      <c r="D7" s="100">
        <f t="shared" si="0"/>
        <v>0</v>
      </c>
      <c r="E7" s="90"/>
    </row>
    <row r="8" ht="21.95" customHeight="1" spans="1:5">
      <c r="A8" s="90" t="s">
        <v>66</v>
      </c>
      <c r="B8" s="99">
        <v>45</v>
      </c>
      <c r="C8" s="99">
        <v>0</v>
      </c>
      <c r="D8" s="100">
        <f t="shared" si="0"/>
        <v>0</v>
      </c>
      <c r="E8" s="90"/>
    </row>
    <row r="9" ht="21.95" customHeight="1" spans="1:5">
      <c r="A9" s="90" t="s">
        <v>67</v>
      </c>
      <c r="B9" s="99">
        <v>189</v>
      </c>
      <c r="C9" s="99">
        <v>169.12</v>
      </c>
      <c r="D9" s="100">
        <f t="shared" si="0"/>
        <v>0.894814814814815</v>
      </c>
      <c r="E9" s="90" t="s">
        <v>59</v>
      </c>
    </row>
    <row r="10" ht="21.95" customHeight="1" spans="1:5">
      <c r="A10" s="90" t="s">
        <v>68</v>
      </c>
      <c r="B10" s="99">
        <v>201.2</v>
      </c>
      <c r="C10" s="99">
        <v>203</v>
      </c>
      <c r="D10" s="100">
        <f t="shared" si="0"/>
        <v>1.00894632206759</v>
      </c>
      <c r="E10" s="90" t="s">
        <v>69</v>
      </c>
    </row>
    <row r="11" ht="21.95" customHeight="1" spans="1:5">
      <c r="A11" s="90" t="s">
        <v>70</v>
      </c>
      <c r="B11" s="99">
        <v>200</v>
      </c>
      <c r="C11" s="99">
        <v>57.75</v>
      </c>
      <c r="D11" s="100">
        <f t="shared" si="0"/>
        <v>0.28875</v>
      </c>
      <c r="E11" s="90" t="s">
        <v>71</v>
      </c>
    </row>
    <row r="12" ht="21.95" customHeight="1" spans="1:5">
      <c r="A12" s="90" t="s">
        <v>72</v>
      </c>
      <c r="B12" s="99">
        <v>184.7</v>
      </c>
      <c r="C12" s="99">
        <v>0</v>
      </c>
      <c r="D12" s="100">
        <f t="shared" si="0"/>
        <v>0</v>
      </c>
      <c r="E12" s="90" t="s">
        <v>73</v>
      </c>
    </row>
    <row r="13" ht="33" customHeight="1" spans="1:5">
      <c r="A13" s="90" t="s">
        <v>74</v>
      </c>
      <c r="B13" s="99">
        <v>25</v>
      </c>
      <c r="C13" s="99">
        <v>17.43</v>
      </c>
      <c r="D13" s="100">
        <f t="shared" si="0"/>
        <v>0.6972</v>
      </c>
      <c r="E13" s="90" t="s">
        <v>59</v>
      </c>
    </row>
    <row r="14" ht="21.95" customHeight="1" spans="1:5">
      <c r="A14" s="90" t="s">
        <v>75</v>
      </c>
      <c r="B14" s="99">
        <v>180</v>
      </c>
      <c r="C14" s="99">
        <v>0</v>
      </c>
      <c r="D14" s="100">
        <f t="shared" si="0"/>
        <v>0</v>
      </c>
      <c r="E14" s="90"/>
    </row>
    <row r="15" ht="21.95" customHeight="1" spans="1:5">
      <c r="A15" s="90" t="s">
        <v>76</v>
      </c>
      <c r="B15" s="99">
        <v>150</v>
      </c>
      <c r="C15" s="99">
        <v>0</v>
      </c>
      <c r="D15" s="100">
        <f t="shared" si="0"/>
        <v>0</v>
      </c>
      <c r="E15" s="90"/>
    </row>
    <row r="16" ht="21.95" customHeight="1" spans="1:5">
      <c r="A16" s="90" t="s">
        <v>77</v>
      </c>
      <c r="B16" s="99">
        <v>180</v>
      </c>
      <c r="C16" s="99">
        <v>0</v>
      </c>
      <c r="D16" s="100">
        <f t="shared" si="0"/>
        <v>0</v>
      </c>
      <c r="E16" s="90"/>
    </row>
    <row r="17" ht="30.95" customHeight="1" spans="1:5">
      <c r="A17" s="90" t="s">
        <v>78</v>
      </c>
      <c r="B17" s="99">
        <v>200</v>
      </c>
      <c r="C17" s="99">
        <v>0</v>
      </c>
      <c r="D17" s="100">
        <f t="shared" si="0"/>
        <v>0</v>
      </c>
      <c r="E17" s="90"/>
    </row>
    <row r="18" ht="33" customHeight="1" spans="1:5">
      <c r="A18" s="90" t="s">
        <v>79</v>
      </c>
      <c r="B18" s="99">
        <v>630</v>
      </c>
      <c r="C18" s="99">
        <v>0</v>
      </c>
      <c r="D18" s="100">
        <f t="shared" si="0"/>
        <v>0</v>
      </c>
      <c r="E18" s="90" t="s">
        <v>80</v>
      </c>
    </row>
    <row r="19" ht="21.95" customHeight="1" spans="1:5">
      <c r="A19" s="90" t="s">
        <v>81</v>
      </c>
      <c r="B19" s="99">
        <v>220</v>
      </c>
      <c r="C19" s="99">
        <v>0</v>
      </c>
      <c r="D19" s="100">
        <f t="shared" si="0"/>
        <v>0</v>
      </c>
      <c r="E19" s="90" t="s">
        <v>80</v>
      </c>
    </row>
    <row r="20" ht="21.95" customHeight="1" spans="1:5">
      <c r="A20" s="90" t="s">
        <v>82</v>
      </c>
      <c r="B20" s="99">
        <v>100</v>
      </c>
      <c r="C20" s="99">
        <v>0</v>
      </c>
      <c r="D20" s="100">
        <f t="shared" si="0"/>
        <v>0</v>
      </c>
      <c r="E20" s="90" t="s">
        <v>80</v>
      </c>
    </row>
    <row r="21" ht="32.1" customHeight="1" spans="1:5">
      <c r="A21" s="90" t="s">
        <v>83</v>
      </c>
      <c r="B21" s="99">
        <v>100</v>
      </c>
      <c r="C21" s="99">
        <v>27.65</v>
      </c>
      <c r="D21" s="100">
        <f t="shared" si="0"/>
        <v>0.2765</v>
      </c>
      <c r="E21" s="90" t="s">
        <v>84</v>
      </c>
    </row>
    <row r="22" ht="24" spans="1:5">
      <c r="A22" s="90" t="s">
        <v>85</v>
      </c>
      <c r="B22" s="99">
        <v>0</v>
      </c>
      <c r="C22" s="99">
        <v>118</v>
      </c>
      <c r="D22" s="100">
        <v>0</v>
      </c>
      <c r="E22" s="90" t="s">
        <v>86</v>
      </c>
    </row>
    <row r="23" ht="24" spans="1:5">
      <c r="A23" s="90" t="s">
        <v>87</v>
      </c>
      <c r="B23" s="99">
        <v>0</v>
      </c>
      <c r="C23" s="99">
        <v>11.7</v>
      </c>
      <c r="D23" s="100">
        <v>0</v>
      </c>
      <c r="E23" s="90" t="s">
        <v>64</v>
      </c>
    </row>
    <row r="24" ht="24" spans="1:5">
      <c r="A24" s="90" t="s">
        <v>88</v>
      </c>
      <c r="B24" s="99">
        <v>0</v>
      </c>
      <c r="C24" s="99">
        <v>7.25</v>
      </c>
      <c r="D24" s="100">
        <v>0</v>
      </c>
      <c r="E24" s="90" t="s">
        <v>89</v>
      </c>
    </row>
    <row r="25" ht="24" spans="1:5">
      <c r="A25" s="90" t="s">
        <v>90</v>
      </c>
      <c r="B25" s="99">
        <v>0</v>
      </c>
      <c r="C25" s="99">
        <f>19.5+26+19.5</f>
        <v>65</v>
      </c>
      <c r="D25" s="100">
        <v>0</v>
      </c>
      <c r="E25" s="90" t="s">
        <v>91</v>
      </c>
    </row>
    <row r="26" ht="24" spans="1:5">
      <c r="A26" s="90" t="s">
        <v>92</v>
      </c>
      <c r="B26" s="99">
        <v>0</v>
      </c>
      <c r="C26" s="99">
        <v>129</v>
      </c>
      <c r="D26" s="100">
        <v>0</v>
      </c>
      <c r="E26" s="90" t="s">
        <v>93</v>
      </c>
    </row>
    <row r="27" ht="24" spans="1:5">
      <c r="A27" s="90" t="s">
        <v>94</v>
      </c>
      <c r="B27" s="99">
        <v>0</v>
      </c>
      <c r="C27" s="99">
        <v>45</v>
      </c>
      <c r="D27" s="100">
        <v>0</v>
      </c>
      <c r="E27" s="90" t="s">
        <v>71</v>
      </c>
    </row>
    <row r="28" spans="1:5">
      <c r="A28" s="90" t="s">
        <v>95</v>
      </c>
      <c r="B28" s="99">
        <v>0</v>
      </c>
      <c r="C28" s="99">
        <v>10.752</v>
      </c>
      <c r="D28" s="100">
        <v>0</v>
      </c>
      <c r="E28" s="90" t="s">
        <v>71</v>
      </c>
    </row>
    <row r="29" spans="1:5">
      <c r="A29" s="103" t="s">
        <v>96</v>
      </c>
      <c r="B29" s="99">
        <f>SUM(B2:B28)</f>
        <v>3824</v>
      </c>
      <c r="C29" s="99">
        <f>SUM(C2:C28)</f>
        <v>1701.752</v>
      </c>
      <c r="D29" s="100">
        <f t="shared" si="0"/>
        <v>0.445018828451883</v>
      </c>
      <c r="E29" s="90"/>
    </row>
  </sheetData>
  <pageMargins left="0.7" right="0.7" top="0.75" bottom="0.75" header="0.3" footer="0.3"/>
  <pageSetup paperSize="9" scale="96"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view="pageBreakPreview" zoomScaleNormal="100" workbookViewId="0">
      <pane ySplit="1" topLeftCell="A20" activePane="bottomLeft" state="frozen"/>
      <selection/>
      <selection pane="bottomLeft" activeCell="B27" sqref="B27"/>
    </sheetView>
  </sheetViews>
  <sheetFormatPr defaultColWidth="8.875" defaultRowHeight="13.5"/>
  <cols>
    <col min="1" max="1" width="7.125" style="43" customWidth="1"/>
    <col min="2" max="2" width="29.875" style="44" customWidth="1"/>
    <col min="3" max="3" width="10.125" style="43" customWidth="1"/>
    <col min="4" max="4" width="11" style="43" customWidth="1"/>
    <col min="5" max="5" width="12.5" style="45" customWidth="1"/>
    <col min="6" max="6" width="14.125" style="43" customWidth="1"/>
    <col min="7" max="7" width="12.375" style="43" customWidth="1"/>
    <col min="8" max="8" width="13.25" style="43" customWidth="1"/>
    <col min="9" max="9" width="23" style="45" customWidth="1"/>
    <col min="10" max="10" width="37.875" style="44" customWidth="1"/>
    <col min="11" max="11" width="35.625" style="45" customWidth="1"/>
  </cols>
  <sheetData>
    <row r="1" ht="18" customHeight="1" spans="1:10">
      <c r="A1" s="46" t="s">
        <v>97</v>
      </c>
      <c r="B1" s="46" t="s">
        <v>3</v>
      </c>
      <c r="C1" s="47" t="s">
        <v>52</v>
      </c>
      <c r="D1" s="47" t="s">
        <v>53</v>
      </c>
      <c r="E1" s="47" t="s">
        <v>54</v>
      </c>
      <c r="F1" s="47" t="s">
        <v>98</v>
      </c>
      <c r="G1" s="47" t="s">
        <v>99</v>
      </c>
      <c r="H1" s="47" t="s">
        <v>100</v>
      </c>
      <c r="I1" s="47" t="s">
        <v>101</v>
      </c>
      <c r="J1" s="46" t="s">
        <v>55</v>
      </c>
    </row>
    <row r="2" ht="39.95" customHeight="1" spans="1:10">
      <c r="A2" s="48">
        <v>1</v>
      </c>
      <c r="B2" s="49" t="s">
        <v>56</v>
      </c>
      <c r="C2" s="50">
        <v>94.2</v>
      </c>
      <c r="D2" s="51">
        <v>188.4</v>
      </c>
      <c r="E2" s="52">
        <v>1</v>
      </c>
      <c r="F2" s="53">
        <v>942</v>
      </c>
      <c r="G2" s="53">
        <f>282.6+376.8+188.4</f>
        <v>847.8</v>
      </c>
      <c r="H2" s="53">
        <f>F2-G2</f>
        <v>94.1999999999999</v>
      </c>
      <c r="I2" s="80" t="s">
        <v>102</v>
      </c>
      <c r="J2" s="49" t="s">
        <v>57</v>
      </c>
    </row>
    <row r="3" ht="24" customHeight="1" spans="1:10">
      <c r="A3" s="48">
        <v>2</v>
      </c>
      <c r="B3" s="49" t="s">
        <v>58</v>
      </c>
      <c r="C3" s="53">
        <v>175</v>
      </c>
      <c r="D3" s="53">
        <f>48+64</f>
        <v>112</v>
      </c>
      <c r="E3" s="52">
        <f t="shared" ref="E3:E29" si="0">D3/C3</f>
        <v>0.64</v>
      </c>
      <c r="F3" s="53">
        <v>160</v>
      </c>
      <c r="G3" s="53">
        <f>48+64</f>
        <v>112</v>
      </c>
      <c r="H3" s="53">
        <f>F3-G3</f>
        <v>48</v>
      </c>
      <c r="I3" s="80" t="s">
        <v>102</v>
      </c>
      <c r="J3" s="49" t="s">
        <v>59</v>
      </c>
    </row>
    <row r="4" ht="30" customHeight="1" spans="1:10">
      <c r="A4" s="48">
        <v>3</v>
      </c>
      <c r="B4" s="49" t="s">
        <v>60</v>
      </c>
      <c r="C4" s="53">
        <v>300</v>
      </c>
      <c r="D4" s="53">
        <f>22.8+30.4</f>
        <v>53.2</v>
      </c>
      <c r="E4" s="52">
        <f t="shared" si="0"/>
        <v>0.177333333333333</v>
      </c>
      <c r="F4" s="53">
        <v>76</v>
      </c>
      <c r="G4" s="53">
        <f>22.8+30.4</f>
        <v>53.2</v>
      </c>
      <c r="H4" s="53">
        <f>F4-G4</f>
        <v>22.8</v>
      </c>
      <c r="I4" s="80" t="s">
        <v>102</v>
      </c>
      <c r="J4" s="49" t="s">
        <v>59</v>
      </c>
    </row>
    <row r="5" ht="45" customHeight="1" spans="1:11">
      <c r="A5" s="48">
        <v>4</v>
      </c>
      <c r="B5" s="49" t="s">
        <v>61</v>
      </c>
      <c r="C5" s="53">
        <v>580</v>
      </c>
      <c r="D5" s="53">
        <f>290+180</f>
        <v>470</v>
      </c>
      <c r="E5" s="52">
        <f t="shared" si="0"/>
        <v>0.810344827586207</v>
      </c>
      <c r="F5" s="53">
        <v>1740</v>
      </c>
      <c r="G5" s="53">
        <f>580+470</f>
        <v>1050</v>
      </c>
      <c r="H5" s="53">
        <f>F5-G5</f>
        <v>690</v>
      </c>
      <c r="I5" s="80" t="s">
        <v>103</v>
      </c>
      <c r="J5" s="81" t="s">
        <v>104</v>
      </c>
      <c r="K5" s="44" t="s">
        <v>105</v>
      </c>
    </row>
    <row r="6" s="39" customFormat="1" ht="29.1" customHeight="1" spans="1:11">
      <c r="A6" s="54">
        <v>5</v>
      </c>
      <c r="B6" s="55" t="s">
        <v>63</v>
      </c>
      <c r="C6" s="56">
        <v>16.5</v>
      </c>
      <c r="D6" s="56">
        <v>16.5</v>
      </c>
      <c r="E6" s="57">
        <f t="shared" si="0"/>
        <v>1</v>
      </c>
      <c r="F6" s="56">
        <v>55</v>
      </c>
      <c r="G6" s="58">
        <f>16.5+22+16.5</f>
        <v>55</v>
      </c>
      <c r="H6" s="56">
        <f t="shared" ref="H6:H28" si="1">F6-G6</f>
        <v>0</v>
      </c>
      <c r="I6" s="82" t="s">
        <v>106</v>
      </c>
      <c r="J6" s="83" t="s">
        <v>64</v>
      </c>
      <c r="K6" s="84" t="s">
        <v>107</v>
      </c>
    </row>
    <row r="7" s="40" customFormat="1" ht="23.1" customHeight="1" spans="1:11">
      <c r="A7" s="59">
        <v>6</v>
      </c>
      <c r="B7" s="60" t="s">
        <v>65</v>
      </c>
      <c r="C7" s="61">
        <v>53.4</v>
      </c>
      <c r="D7" s="61">
        <v>0</v>
      </c>
      <c r="E7" s="62">
        <f t="shared" si="0"/>
        <v>0</v>
      </c>
      <c r="F7" s="61"/>
      <c r="G7" s="61"/>
      <c r="H7" s="63"/>
      <c r="I7" s="85" t="s">
        <v>108</v>
      </c>
      <c r="J7" s="60"/>
      <c r="K7" s="86" t="s">
        <v>109</v>
      </c>
    </row>
    <row r="8" s="40" customFormat="1" ht="24.95" customHeight="1" spans="1:11">
      <c r="A8" s="59">
        <v>7</v>
      </c>
      <c r="B8" s="60" t="s">
        <v>66</v>
      </c>
      <c r="C8" s="61">
        <v>45</v>
      </c>
      <c r="D8" s="61">
        <v>0</v>
      </c>
      <c r="E8" s="62">
        <f t="shared" si="0"/>
        <v>0</v>
      </c>
      <c r="F8" s="61"/>
      <c r="G8" s="61"/>
      <c r="H8" s="63"/>
      <c r="I8" s="85" t="s">
        <v>108</v>
      </c>
      <c r="J8" s="60"/>
      <c r="K8" s="86" t="s">
        <v>109</v>
      </c>
    </row>
    <row r="9" ht="24.95" customHeight="1" spans="1:10">
      <c r="A9" s="48">
        <v>8</v>
      </c>
      <c r="B9" s="49" t="s">
        <v>67</v>
      </c>
      <c r="C9" s="53">
        <v>189</v>
      </c>
      <c r="D9" s="53">
        <f>72.48+96.64</f>
        <v>169.12</v>
      </c>
      <c r="E9" s="52">
        <f t="shared" si="0"/>
        <v>0.894814814814815</v>
      </c>
      <c r="F9" s="53">
        <v>241.6</v>
      </c>
      <c r="G9" s="53">
        <f>72.48+96.64</f>
        <v>169.12</v>
      </c>
      <c r="H9" s="53">
        <f t="shared" si="1"/>
        <v>72.48</v>
      </c>
      <c r="I9" s="87" t="s">
        <v>110</v>
      </c>
      <c r="J9" s="49" t="s">
        <v>59</v>
      </c>
    </row>
    <row r="10" ht="24.95" customHeight="1" spans="1:10">
      <c r="A10" s="48">
        <v>9</v>
      </c>
      <c r="B10" s="49" t="s">
        <v>68</v>
      </c>
      <c r="C10" s="53">
        <v>201.2</v>
      </c>
      <c r="D10" s="53">
        <f>116+87</f>
        <v>203</v>
      </c>
      <c r="E10" s="52">
        <f t="shared" si="0"/>
        <v>1.00894632206759</v>
      </c>
      <c r="F10" s="53">
        <v>290</v>
      </c>
      <c r="G10" s="53">
        <f>87+116+87</f>
        <v>290</v>
      </c>
      <c r="H10" s="53">
        <f t="shared" si="1"/>
        <v>0</v>
      </c>
      <c r="I10" s="88" t="s">
        <v>111</v>
      </c>
      <c r="J10" s="49" t="s">
        <v>69</v>
      </c>
    </row>
    <row r="11" s="41" customFormat="1" ht="65.1" customHeight="1" spans="1:11">
      <c r="A11" s="64">
        <v>10</v>
      </c>
      <c r="B11" s="65" t="s">
        <v>70</v>
      </c>
      <c r="C11" s="66">
        <v>200</v>
      </c>
      <c r="D11" s="66">
        <f>15.9+23.85+18</f>
        <v>57.75</v>
      </c>
      <c r="E11" s="67">
        <f t="shared" si="0"/>
        <v>0.28875</v>
      </c>
      <c r="F11" s="66">
        <v>192.5</v>
      </c>
      <c r="G11" s="66">
        <f>18+15.9+23.85</f>
        <v>57.75</v>
      </c>
      <c r="H11" s="66">
        <f t="shared" si="1"/>
        <v>134.75</v>
      </c>
      <c r="I11" s="89" t="s">
        <v>112</v>
      </c>
      <c r="J11" s="90" t="s">
        <v>71</v>
      </c>
      <c r="K11" s="91" t="s">
        <v>113</v>
      </c>
    </row>
    <row r="12" s="40" customFormat="1" ht="30.95" customHeight="1" spans="1:11">
      <c r="A12" s="59">
        <v>11</v>
      </c>
      <c r="B12" s="60" t="s">
        <v>72</v>
      </c>
      <c r="C12" s="61">
        <v>184.7</v>
      </c>
      <c r="D12" s="61">
        <v>0</v>
      </c>
      <c r="E12" s="62">
        <f t="shared" si="0"/>
        <v>0</v>
      </c>
      <c r="F12" s="61"/>
      <c r="G12" s="61"/>
      <c r="H12" s="61"/>
      <c r="I12" s="85"/>
      <c r="J12" s="60" t="s">
        <v>73</v>
      </c>
      <c r="K12" s="86" t="s">
        <v>109</v>
      </c>
    </row>
    <row r="13" s="39" customFormat="1" ht="36.95" customHeight="1" spans="1:11">
      <c r="A13" s="54">
        <v>12</v>
      </c>
      <c r="B13" s="55" t="s">
        <v>74</v>
      </c>
      <c r="C13" s="56">
        <v>25</v>
      </c>
      <c r="D13" s="56">
        <f>7.47+9.96</f>
        <v>17.43</v>
      </c>
      <c r="E13" s="57">
        <f t="shared" si="0"/>
        <v>0.6972</v>
      </c>
      <c r="F13" s="56">
        <v>24.9</v>
      </c>
      <c r="G13" s="58">
        <v>17.43</v>
      </c>
      <c r="H13" s="56">
        <f t="shared" si="1"/>
        <v>7.47</v>
      </c>
      <c r="I13" s="92" t="s">
        <v>110</v>
      </c>
      <c r="J13" s="55" t="s">
        <v>114</v>
      </c>
      <c r="K13" s="84" t="s">
        <v>107</v>
      </c>
    </row>
    <row r="14" s="40" customFormat="1" ht="30.95" customHeight="1" spans="1:11">
      <c r="A14" s="59">
        <v>13</v>
      </c>
      <c r="B14" s="60" t="s">
        <v>75</v>
      </c>
      <c r="C14" s="61">
        <v>180</v>
      </c>
      <c r="D14" s="61">
        <v>0</v>
      </c>
      <c r="E14" s="62">
        <f t="shared" si="0"/>
        <v>0</v>
      </c>
      <c r="F14" s="61"/>
      <c r="G14" s="61"/>
      <c r="H14" s="61"/>
      <c r="I14" s="85"/>
      <c r="J14" s="60"/>
      <c r="K14" s="93" t="s">
        <v>109</v>
      </c>
    </row>
    <row r="15" s="40" customFormat="1" ht="21.95" customHeight="1" spans="1:11">
      <c r="A15" s="59">
        <v>14</v>
      </c>
      <c r="B15" s="60" t="s">
        <v>76</v>
      </c>
      <c r="C15" s="61">
        <v>150</v>
      </c>
      <c r="D15" s="61">
        <v>0</v>
      </c>
      <c r="E15" s="62">
        <f t="shared" si="0"/>
        <v>0</v>
      </c>
      <c r="F15" s="61"/>
      <c r="G15" s="61"/>
      <c r="H15" s="61"/>
      <c r="I15" s="85"/>
      <c r="J15" s="60"/>
      <c r="K15" s="93" t="s">
        <v>109</v>
      </c>
    </row>
    <row r="16" s="40" customFormat="1" ht="27.95" customHeight="1" spans="1:11">
      <c r="A16" s="59">
        <v>15</v>
      </c>
      <c r="B16" s="60" t="s">
        <v>77</v>
      </c>
      <c r="C16" s="61">
        <v>180</v>
      </c>
      <c r="D16" s="61">
        <v>0</v>
      </c>
      <c r="E16" s="62">
        <f t="shared" si="0"/>
        <v>0</v>
      </c>
      <c r="F16" s="61"/>
      <c r="G16" s="61"/>
      <c r="H16" s="61"/>
      <c r="I16" s="85"/>
      <c r="J16" s="60"/>
      <c r="K16" s="93" t="s">
        <v>109</v>
      </c>
    </row>
    <row r="17" s="40" customFormat="1" ht="27.95" customHeight="1" spans="1:11">
      <c r="A17" s="59">
        <v>16</v>
      </c>
      <c r="B17" s="60" t="s">
        <v>78</v>
      </c>
      <c r="C17" s="61">
        <v>200</v>
      </c>
      <c r="D17" s="61">
        <v>0</v>
      </c>
      <c r="E17" s="62">
        <f t="shared" si="0"/>
        <v>0</v>
      </c>
      <c r="F17" s="61"/>
      <c r="G17" s="61"/>
      <c r="H17" s="61"/>
      <c r="I17" s="85"/>
      <c r="J17" s="60"/>
      <c r="K17" s="93" t="s">
        <v>109</v>
      </c>
    </row>
    <row r="18" s="40" customFormat="1" ht="21.95" customHeight="1" spans="1:11">
      <c r="A18" s="59">
        <v>17</v>
      </c>
      <c r="B18" s="60" t="s">
        <v>79</v>
      </c>
      <c r="C18" s="61">
        <v>630</v>
      </c>
      <c r="D18" s="61">
        <v>0</v>
      </c>
      <c r="E18" s="62">
        <f t="shared" si="0"/>
        <v>0</v>
      </c>
      <c r="F18" s="61"/>
      <c r="G18" s="61"/>
      <c r="H18" s="61"/>
      <c r="I18" s="85"/>
      <c r="J18" s="60" t="s">
        <v>80</v>
      </c>
      <c r="K18" s="93" t="s">
        <v>109</v>
      </c>
    </row>
    <row r="19" s="40" customFormat="1" ht="30" customHeight="1" spans="1:11">
      <c r="A19" s="59">
        <v>18</v>
      </c>
      <c r="B19" s="60" t="s">
        <v>81</v>
      </c>
      <c r="C19" s="61">
        <v>220</v>
      </c>
      <c r="D19" s="61">
        <v>0</v>
      </c>
      <c r="E19" s="62">
        <f t="shared" si="0"/>
        <v>0</v>
      </c>
      <c r="F19" s="61"/>
      <c r="G19" s="61"/>
      <c r="H19" s="61"/>
      <c r="I19" s="85"/>
      <c r="J19" s="60" t="s">
        <v>80</v>
      </c>
      <c r="K19" s="93" t="s">
        <v>109</v>
      </c>
    </row>
    <row r="20" s="40" customFormat="1" ht="30" customHeight="1" spans="1:11">
      <c r="A20" s="59">
        <v>19</v>
      </c>
      <c r="B20" s="60" t="s">
        <v>82</v>
      </c>
      <c r="C20" s="61">
        <v>100</v>
      </c>
      <c r="D20" s="61">
        <v>0</v>
      </c>
      <c r="E20" s="62">
        <f t="shared" si="0"/>
        <v>0</v>
      </c>
      <c r="F20" s="61"/>
      <c r="G20" s="61"/>
      <c r="H20" s="61"/>
      <c r="I20" s="85"/>
      <c r="J20" s="60" t="s">
        <v>80</v>
      </c>
      <c r="K20" s="93" t="s">
        <v>109</v>
      </c>
    </row>
    <row r="21" s="41" customFormat="1" ht="30" customHeight="1" spans="1:11">
      <c r="A21" s="64">
        <v>20</v>
      </c>
      <c r="B21" s="68" t="s">
        <v>83</v>
      </c>
      <c r="C21" s="51">
        <v>100</v>
      </c>
      <c r="D21" s="51">
        <f>11.85+15.8</f>
        <v>27.65</v>
      </c>
      <c r="E21" s="69">
        <f t="shared" si="0"/>
        <v>0.2765</v>
      </c>
      <c r="F21" s="51">
        <v>39.5</v>
      </c>
      <c r="G21" s="51">
        <f>11.85+15.8</f>
        <v>27.65</v>
      </c>
      <c r="H21" s="51">
        <f t="shared" si="1"/>
        <v>11.85</v>
      </c>
      <c r="I21" s="87" t="s">
        <v>110</v>
      </c>
      <c r="J21" s="90" t="s">
        <v>84</v>
      </c>
      <c r="K21" s="94"/>
    </row>
    <row r="22" ht="39" customHeight="1" spans="1:11">
      <c r="A22" s="70">
        <v>21</v>
      </c>
      <c r="B22" s="71" t="s">
        <v>85</v>
      </c>
      <c r="C22" s="53">
        <v>0</v>
      </c>
      <c r="D22" s="53">
        <v>118</v>
      </c>
      <c r="E22" s="52">
        <v>0</v>
      </c>
      <c r="F22" s="53">
        <v>590</v>
      </c>
      <c r="G22" s="53">
        <f>472+118</f>
        <v>590</v>
      </c>
      <c r="H22" s="53">
        <f t="shared" si="1"/>
        <v>0</v>
      </c>
      <c r="I22" s="80" t="s">
        <v>106</v>
      </c>
      <c r="J22" s="49" t="s">
        <v>86</v>
      </c>
      <c r="K22" s="45" t="s">
        <v>115</v>
      </c>
    </row>
    <row r="23" ht="45.95" customHeight="1" spans="1:11">
      <c r="A23" s="70">
        <v>22</v>
      </c>
      <c r="B23" s="71" t="s">
        <v>87</v>
      </c>
      <c r="C23" s="53">
        <v>0</v>
      </c>
      <c r="D23" s="53">
        <v>11.7</v>
      </c>
      <c r="E23" s="52">
        <v>0</v>
      </c>
      <c r="F23" s="53">
        <v>39</v>
      </c>
      <c r="G23" s="53">
        <f>27.3+11.7</f>
        <v>39</v>
      </c>
      <c r="H23" s="53">
        <f t="shared" si="1"/>
        <v>0</v>
      </c>
      <c r="I23" s="80" t="s">
        <v>106</v>
      </c>
      <c r="J23" s="49" t="s">
        <v>64</v>
      </c>
      <c r="K23" s="44" t="s">
        <v>116</v>
      </c>
    </row>
    <row r="24" ht="45.95" customHeight="1" spans="1:10">
      <c r="A24" s="70">
        <v>23</v>
      </c>
      <c r="B24" s="71" t="s">
        <v>88</v>
      </c>
      <c r="C24" s="53">
        <v>0</v>
      </c>
      <c r="D24" s="53">
        <v>7.25</v>
      </c>
      <c r="E24" s="52">
        <v>0</v>
      </c>
      <c r="F24" s="53">
        <v>14.5</v>
      </c>
      <c r="G24" s="53">
        <v>7.25</v>
      </c>
      <c r="H24" s="53">
        <f t="shared" si="1"/>
        <v>7.25</v>
      </c>
      <c r="I24" s="80" t="s">
        <v>117</v>
      </c>
      <c r="J24" s="49" t="s">
        <v>89</v>
      </c>
    </row>
    <row r="25" s="39" customFormat="1" ht="45.95" customHeight="1" spans="1:11">
      <c r="A25" s="54">
        <v>24</v>
      </c>
      <c r="B25" s="55" t="s">
        <v>90</v>
      </c>
      <c r="C25" s="56">
        <v>0</v>
      </c>
      <c r="D25" s="56">
        <f>19.5+26+19.5</f>
        <v>65</v>
      </c>
      <c r="E25" s="57">
        <v>0</v>
      </c>
      <c r="F25" s="56">
        <v>65</v>
      </c>
      <c r="G25" s="58">
        <f>19.5+26+19.5</f>
        <v>65</v>
      </c>
      <c r="H25" s="56">
        <f t="shared" si="1"/>
        <v>0</v>
      </c>
      <c r="I25" s="82" t="s">
        <v>106</v>
      </c>
      <c r="J25" s="55" t="s">
        <v>91</v>
      </c>
      <c r="K25" s="84"/>
    </row>
    <row r="26" ht="38.1" customHeight="1" spans="1:11">
      <c r="A26" s="70">
        <v>25</v>
      </c>
      <c r="B26" s="72" t="s">
        <v>92</v>
      </c>
      <c r="C26" s="53">
        <v>0</v>
      </c>
      <c r="D26" s="51">
        <v>129</v>
      </c>
      <c r="E26" s="52">
        <v>0</v>
      </c>
      <c r="F26" s="53">
        <v>129</v>
      </c>
      <c r="G26" s="53">
        <v>129</v>
      </c>
      <c r="H26" s="53">
        <f t="shared" si="1"/>
        <v>0</v>
      </c>
      <c r="I26" s="80" t="s">
        <v>118</v>
      </c>
      <c r="J26" s="49" t="s">
        <v>93</v>
      </c>
      <c r="K26" s="44" t="s">
        <v>119</v>
      </c>
    </row>
    <row r="27" ht="38.1" customHeight="1" spans="1:10">
      <c r="A27" s="70">
        <v>26</v>
      </c>
      <c r="B27" s="73" t="s">
        <v>94</v>
      </c>
      <c r="C27" s="66">
        <v>0</v>
      </c>
      <c r="D27" s="66">
        <v>45</v>
      </c>
      <c r="E27" s="67">
        <v>0</v>
      </c>
      <c r="F27" s="66">
        <v>150</v>
      </c>
      <c r="G27" s="66">
        <v>45</v>
      </c>
      <c r="H27" s="66">
        <f t="shared" si="1"/>
        <v>105</v>
      </c>
      <c r="I27" s="95" t="s">
        <v>120</v>
      </c>
      <c r="J27" s="49" t="s">
        <v>71</v>
      </c>
    </row>
    <row r="28" ht="38.1" customHeight="1" spans="1:10">
      <c r="A28" s="70">
        <v>27</v>
      </c>
      <c r="B28" s="71" t="s">
        <v>95</v>
      </c>
      <c r="C28" s="53">
        <v>0</v>
      </c>
      <c r="D28" s="53">
        <v>10.752</v>
      </c>
      <c r="E28" s="52">
        <v>0</v>
      </c>
      <c r="F28" s="53">
        <v>35.84</v>
      </c>
      <c r="G28" s="53">
        <v>10.752</v>
      </c>
      <c r="H28" s="53">
        <f t="shared" si="1"/>
        <v>25.088</v>
      </c>
      <c r="I28" s="80"/>
      <c r="J28" s="49" t="s">
        <v>71</v>
      </c>
    </row>
    <row r="29" ht="24" customHeight="1" spans="1:10">
      <c r="A29" s="48"/>
      <c r="B29" s="74" t="s">
        <v>96</v>
      </c>
      <c r="C29" s="53">
        <f>SUM(C2:C28)</f>
        <v>3824</v>
      </c>
      <c r="D29" s="53">
        <f>SUM(D2:D28)</f>
        <v>1701.752</v>
      </c>
      <c r="E29" s="75">
        <f t="shared" si="0"/>
        <v>0.445018828451883</v>
      </c>
      <c r="F29" s="48"/>
      <c r="G29" s="48"/>
      <c r="H29" s="48"/>
      <c r="I29" s="80"/>
      <c r="J29" s="49"/>
    </row>
    <row r="30" ht="21.95" customHeight="1" spans="1:4">
      <c r="A30" s="43">
        <v>28</v>
      </c>
      <c r="B30" s="44" t="s">
        <v>121</v>
      </c>
      <c r="C30" s="76"/>
      <c r="D30" s="76">
        <v>32.45</v>
      </c>
    </row>
    <row r="31" ht="21.95" customHeight="1" spans="3:4">
      <c r="C31" s="76"/>
      <c r="D31" s="76">
        <f>SUM(D29:D30)</f>
        <v>1734.202</v>
      </c>
    </row>
    <row r="33" s="42" customFormat="1" ht="35.1" customHeight="1" spans="1:11">
      <c r="A33" s="77">
        <v>29</v>
      </c>
      <c r="B33" s="78" t="s">
        <v>122</v>
      </c>
      <c r="C33" s="77">
        <v>0</v>
      </c>
      <c r="D33" s="77">
        <v>0</v>
      </c>
      <c r="E33" s="79"/>
      <c r="F33" s="77"/>
      <c r="G33" s="77"/>
      <c r="H33" s="77"/>
      <c r="I33" s="79" t="s">
        <v>103</v>
      </c>
      <c r="J33" s="78" t="s">
        <v>123</v>
      </c>
      <c r="K33" s="79"/>
    </row>
  </sheetData>
  <autoFilter ref="A1:K31">
    <extLst/>
  </autoFilter>
  <pageMargins left="0.751388888888889" right="0.751388888888889" top="1" bottom="1" header="0.5" footer="0.5"/>
  <pageSetup paperSize="9" scale="64"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G65"/>
  <sheetViews>
    <sheetView topLeftCell="A64" workbookViewId="0">
      <selection activeCell="K64" sqref="K$1:K$1048576"/>
    </sheetView>
  </sheetViews>
  <sheetFormatPr defaultColWidth="9" defaultRowHeight="13.5"/>
  <cols>
    <col min="1" max="1" width="7.75" style="13" customWidth="1"/>
    <col min="2" max="2" width="6.375" style="13" customWidth="1"/>
    <col min="3" max="3" width="6.25" style="13" customWidth="1"/>
    <col min="4" max="4" width="13.5" style="13" customWidth="1"/>
    <col min="5" max="5" width="20" style="13" customWidth="1"/>
    <col min="6" max="6" width="5.5" style="13" customWidth="1"/>
    <col min="7" max="7" width="8.75" style="13" customWidth="1"/>
    <col min="8" max="8" width="42.375" style="14" customWidth="1"/>
    <col min="9" max="9" width="40.125" style="14" customWidth="1"/>
    <col min="10" max="11" width="20.5" style="32" customWidth="1"/>
    <col min="12" max="12" width="8.75" style="13" customWidth="1"/>
    <col min="13" max="13" width="28.625" style="14" customWidth="1"/>
    <col min="14" max="16" width="20.5" style="13" hidden="1" customWidth="1"/>
    <col min="17" max="17" width="27.875" style="13" customWidth="1"/>
    <col min="18" max="28" width="20.5" style="13" hidden="1" customWidth="1"/>
    <col min="29" max="29" width="20.5" style="13" customWidth="1"/>
    <col min="30" max="30" width="32" style="13" customWidth="1"/>
    <col min="31" max="33" width="20.5" style="13" customWidth="1"/>
    <col min="34" max="16384" width="9" style="13"/>
  </cols>
  <sheetData>
    <row r="1" s="30" customFormat="1" ht="30" customHeight="1" spans="1:33">
      <c r="A1" s="33" t="s">
        <v>124</v>
      </c>
      <c r="B1" s="33" t="s">
        <v>125</v>
      </c>
      <c r="C1" s="33" t="s">
        <v>126</v>
      </c>
      <c r="D1" s="33" t="s">
        <v>127</v>
      </c>
      <c r="E1" s="33" t="s">
        <v>128</v>
      </c>
      <c r="F1" s="33" t="s">
        <v>129</v>
      </c>
      <c r="G1" s="33" t="s">
        <v>130</v>
      </c>
      <c r="H1" s="34" t="s">
        <v>131</v>
      </c>
      <c r="I1" s="34" t="s">
        <v>132</v>
      </c>
      <c r="J1" s="33" t="s">
        <v>133</v>
      </c>
      <c r="K1" s="33" t="s">
        <v>134</v>
      </c>
      <c r="L1" s="33" t="s">
        <v>135</v>
      </c>
      <c r="M1" s="34" t="s">
        <v>136</v>
      </c>
      <c r="N1" s="33" t="s">
        <v>137</v>
      </c>
      <c r="O1" s="33" t="s">
        <v>138</v>
      </c>
      <c r="P1" s="33" t="s">
        <v>139</v>
      </c>
      <c r="Q1" s="33" t="s">
        <v>140</v>
      </c>
      <c r="R1" s="33" t="s">
        <v>141</v>
      </c>
      <c r="S1" s="33" t="s">
        <v>142</v>
      </c>
      <c r="T1" s="33" t="s">
        <v>143</v>
      </c>
      <c r="U1" s="33" t="s">
        <v>144</v>
      </c>
      <c r="V1" s="33" t="s">
        <v>145</v>
      </c>
      <c r="W1" s="33" t="s">
        <v>146</v>
      </c>
      <c r="X1" s="33" t="s">
        <v>147</v>
      </c>
      <c r="Y1" s="33" t="s">
        <v>148</v>
      </c>
      <c r="Z1" s="33" t="s">
        <v>149</v>
      </c>
      <c r="AA1" s="33" t="s">
        <v>150</v>
      </c>
      <c r="AB1" s="33" t="s">
        <v>151</v>
      </c>
      <c r="AC1" s="33" t="s">
        <v>152</v>
      </c>
      <c r="AD1" s="33" t="s">
        <v>153</v>
      </c>
      <c r="AE1" s="33" t="s">
        <v>154</v>
      </c>
      <c r="AF1" s="33" t="s">
        <v>155</v>
      </c>
      <c r="AG1" s="33" t="s">
        <v>156</v>
      </c>
    </row>
    <row r="2" s="31" customFormat="1" ht="42.75" spans="1:33">
      <c r="A2" s="35" t="s">
        <v>157</v>
      </c>
      <c r="B2" s="35" t="s">
        <v>158</v>
      </c>
      <c r="C2" s="35" t="s">
        <v>159</v>
      </c>
      <c r="D2" s="35" t="s">
        <v>160</v>
      </c>
      <c r="E2" s="35" t="s">
        <v>161</v>
      </c>
      <c r="F2" s="35" t="s">
        <v>162</v>
      </c>
      <c r="G2" s="35" t="s">
        <v>163</v>
      </c>
      <c r="H2" s="36" t="s">
        <v>164</v>
      </c>
      <c r="I2" s="36" t="s">
        <v>165</v>
      </c>
      <c r="J2" s="37">
        <v>1884000</v>
      </c>
      <c r="K2" s="38" t="s">
        <v>166</v>
      </c>
      <c r="L2" s="35" t="s">
        <v>167</v>
      </c>
      <c r="M2" s="36" t="s">
        <v>168</v>
      </c>
      <c r="N2" s="35" t="s">
        <v>166</v>
      </c>
      <c r="O2" s="35" t="s">
        <v>166</v>
      </c>
      <c r="P2" s="35" t="s">
        <v>166</v>
      </c>
      <c r="Q2" s="35" t="s">
        <v>169</v>
      </c>
      <c r="R2" s="35" t="s">
        <v>166</v>
      </c>
      <c r="S2" s="35" t="s">
        <v>166</v>
      </c>
      <c r="T2" s="35" t="s">
        <v>166</v>
      </c>
      <c r="U2" s="35" t="s">
        <v>166</v>
      </c>
      <c r="V2" s="35" t="s">
        <v>166</v>
      </c>
      <c r="W2" s="35" t="s">
        <v>166</v>
      </c>
      <c r="X2" s="35" t="s">
        <v>166</v>
      </c>
      <c r="Y2" s="35" t="s">
        <v>166</v>
      </c>
      <c r="Z2" s="35" t="s">
        <v>166</v>
      </c>
      <c r="AA2" s="35" t="s">
        <v>166</v>
      </c>
      <c r="AB2" s="35" t="s">
        <v>166</v>
      </c>
      <c r="AC2" s="35" t="s">
        <v>170</v>
      </c>
      <c r="AD2" s="35" t="s">
        <v>171</v>
      </c>
      <c r="AE2" s="35" t="s">
        <v>166</v>
      </c>
      <c r="AF2" s="35" t="s">
        <v>166</v>
      </c>
      <c r="AG2" s="35" t="s">
        <v>166</v>
      </c>
    </row>
    <row r="3" s="31" customFormat="1" ht="42.75" spans="1:33">
      <c r="A3" s="35" t="s">
        <v>157</v>
      </c>
      <c r="B3" s="35" t="s">
        <v>158</v>
      </c>
      <c r="C3" s="35" t="s">
        <v>159</v>
      </c>
      <c r="D3" s="35" t="s">
        <v>160</v>
      </c>
      <c r="E3" s="35" t="s">
        <v>161</v>
      </c>
      <c r="F3" s="35" t="s">
        <v>172</v>
      </c>
      <c r="G3" s="35" t="s">
        <v>163</v>
      </c>
      <c r="H3" s="36" t="s">
        <v>164</v>
      </c>
      <c r="I3" s="36" t="s">
        <v>173</v>
      </c>
      <c r="J3" s="38" t="s">
        <v>166</v>
      </c>
      <c r="K3" s="37">
        <v>1884000</v>
      </c>
      <c r="L3" s="35" t="s">
        <v>167</v>
      </c>
      <c r="M3" s="36" t="s">
        <v>168</v>
      </c>
      <c r="N3" s="35" t="s">
        <v>166</v>
      </c>
      <c r="O3" s="35" t="s">
        <v>166</v>
      </c>
      <c r="P3" s="35" t="s">
        <v>166</v>
      </c>
      <c r="Q3" s="35" t="s">
        <v>169</v>
      </c>
      <c r="R3" s="35" t="s">
        <v>166</v>
      </c>
      <c r="S3" s="35" t="s">
        <v>166</v>
      </c>
      <c r="T3" s="35" t="s">
        <v>166</v>
      </c>
      <c r="U3" s="35" t="s">
        <v>166</v>
      </c>
      <c r="V3" s="35" t="s">
        <v>166</v>
      </c>
      <c r="W3" s="35" t="s">
        <v>166</v>
      </c>
      <c r="X3" s="35" t="s">
        <v>166</v>
      </c>
      <c r="Y3" s="35" t="s">
        <v>166</v>
      </c>
      <c r="Z3" s="35" t="s">
        <v>166</v>
      </c>
      <c r="AA3" s="35" t="s">
        <v>166</v>
      </c>
      <c r="AB3" s="35" t="s">
        <v>166</v>
      </c>
      <c r="AC3" s="35" t="s">
        <v>166</v>
      </c>
      <c r="AD3" s="35" t="s">
        <v>171</v>
      </c>
      <c r="AE3" s="35" t="s">
        <v>166</v>
      </c>
      <c r="AF3" s="35" t="s">
        <v>166</v>
      </c>
      <c r="AG3" s="35" t="s">
        <v>166</v>
      </c>
    </row>
    <row r="4" s="31" customFormat="1" ht="28.5" spans="1:33">
      <c r="A4" s="35" t="s">
        <v>157</v>
      </c>
      <c r="B4" s="35" t="s">
        <v>158</v>
      </c>
      <c r="C4" s="35" t="s">
        <v>159</v>
      </c>
      <c r="D4" s="35" t="s">
        <v>160</v>
      </c>
      <c r="E4" s="35" t="s">
        <v>174</v>
      </c>
      <c r="F4" s="35" t="s">
        <v>162</v>
      </c>
      <c r="G4" s="35" t="s">
        <v>163</v>
      </c>
      <c r="H4" s="36" t="s">
        <v>175</v>
      </c>
      <c r="I4" s="36" t="s">
        <v>165</v>
      </c>
      <c r="J4" s="37">
        <v>2900000</v>
      </c>
      <c r="K4" s="38" t="s">
        <v>166</v>
      </c>
      <c r="L4" s="35" t="s">
        <v>176</v>
      </c>
      <c r="M4" s="36" t="s">
        <v>168</v>
      </c>
      <c r="N4" s="35" t="s">
        <v>166</v>
      </c>
      <c r="O4" s="35" t="s">
        <v>166</v>
      </c>
      <c r="P4" s="35" t="s">
        <v>166</v>
      </c>
      <c r="Q4" s="35" t="s">
        <v>169</v>
      </c>
      <c r="R4" s="35" t="s">
        <v>166</v>
      </c>
      <c r="S4" s="35" t="s">
        <v>166</v>
      </c>
      <c r="T4" s="35" t="s">
        <v>166</v>
      </c>
      <c r="U4" s="35" t="s">
        <v>166</v>
      </c>
      <c r="V4" s="35" t="s">
        <v>166</v>
      </c>
      <c r="W4" s="35" t="s">
        <v>166</v>
      </c>
      <c r="X4" s="35" t="s">
        <v>166</v>
      </c>
      <c r="Y4" s="35" t="s">
        <v>166</v>
      </c>
      <c r="Z4" s="35" t="s">
        <v>166</v>
      </c>
      <c r="AA4" s="35" t="s">
        <v>166</v>
      </c>
      <c r="AB4" s="35" t="s">
        <v>166</v>
      </c>
      <c r="AC4" s="35" t="s">
        <v>170</v>
      </c>
      <c r="AD4" s="35" t="s">
        <v>171</v>
      </c>
      <c r="AE4" s="35" t="s">
        <v>166</v>
      </c>
      <c r="AF4" s="35" t="s">
        <v>166</v>
      </c>
      <c r="AG4" s="35" t="s">
        <v>166</v>
      </c>
    </row>
    <row r="5" s="31" customFormat="1" ht="28.5" spans="1:33">
      <c r="A5" s="35" t="s">
        <v>157</v>
      </c>
      <c r="B5" s="35" t="s">
        <v>158</v>
      </c>
      <c r="C5" s="35" t="s">
        <v>159</v>
      </c>
      <c r="D5" s="35" t="s">
        <v>160</v>
      </c>
      <c r="E5" s="35" t="s">
        <v>174</v>
      </c>
      <c r="F5" s="35" t="s">
        <v>172</v>
      </c>
      <c r="G5" s="35" t="s">
        <v>163</v>
      </c>
      <c r="H5" s="36" t="s">
        <v>175</v>
      </c>
      <c r="I5" s="36" t="s">
        <v>173</v>
      </c>
      <c r="J5" s="38" t="s">
        <v>166</v>
      </c>
      <c r="K5" s="37">
        <v>2900000</v>
      </c>
      <c r="L5" s="35" t="s">
        <v>176</v>
      </c>
      <c r="M5" s="36" t="s">
        <v>168</v>
      </c>
      <c r="N5" s="35" t="s">
        <v>166</v>
      </c>
      <c r="O5" s="35" t="s">
        <v>166</v>
      </c>
      <c r="P5" s="35" t="s">
        <v>166</v>
      </c>
      <c r="Q5" s="35" t="s">
        <v>169</v>
      </c>
      <c r="R5" s="35" t="s">
        <v>166</v>
      </c>
      <c r="S5" s="35" t="s">
        <v>166</v>
      </c>
      <c r="T5" s="35" t="s">
        <v>166</v>
      </c>
      <c r="U5" s="35" t="s">
        <v>166</v>
      </c>
      <c r="V5" s="35" t="s">
        <v>166</v>
      </c>
      <c r="W5" s="35" t="s">
        <v>166</v>
      </c>
      <c r="X5" s="35" t="s">
        <v>166</v>
      </c>
      <c r="Y5" s="35" t="s">
        <v>166</v>
      </c>
      <c r="Z5" s="35" t="s">
        <v>166</v>
      </c>
      <c r="AA5" s="35" t="s">
        <v>166</v>
      </c>
      <c r="AB5" s="35" t="s">
        <v>166</v>
      </c>
      <c r="AC5" s="35" t="s">
        <v>166</v>
      </c>
      <c r="AD5" s="35" t="s">
        <v>171</v>
      </c>
      <c r="AE5" s="35" t="s">
        <v>166</v>
      </c>
      <c r="AF5" s="35" t="s">
        <v>166</v>
      </c>
      <c r="AG5" s="35" t="s">
        <v>166</v>
      </c>
    </row>
    <row r="6" s="12" customFormat="1" ht="28.5" spans="1:33">
      <c r="A6" s="21" t="s">
        <v>157</v>
      </c>
      <c r="B6" s="21" t="s">
        <v>158</v>
      </c>
      <c r="C6" s="21" t="s">
        <v>159</v>
      </c>
      <c r="D6" s="21" t="s">
        <v>160</v>
      </c>
      <c r="E6" s="21" t="s">
        <v>177</v>
      </c>
      <c r="F6" s="21" t="s">
        <v>162</v>
      </c>
      <c r="G6" s="21" t="s">
        <v>163</v>
      </c>
      <c r="H6" s="1" t="s">
        <v>178</v>
      </c>
      <c r="I6" s="1" t="s">
        <v>165</v>
      </c>
      <c r="J6" s="2">
        <v>1180000</v>
      </c>
      <c r="K6" s="19" t="s">
        <v>166</v>
      </c>
      <c r="L6" s="21" t="s">
        <v>179</v>
      </c>
      <c r="M6" s="1" t="s">
        <v>168</v>
      </c>
      <c r="N6" s="21" t="s">
        <v>166</v>
      </c>
      <c r="O6" s="21" t="s">
        <v>166</v>
      </c>
      <c r="P6" s="21" t="s">
        <v>166</v>
      </c>
      <c r="Q6" s="21" t="s">
        <v>169</v>
      </c>
      <c r="R6" s="21" t="s">
        <v>166</v>
      </c>
      <c r="S6" s="21" t="s">
        <v>166</v>
      </c>
      <c r="T6" s="21" t="s">
        <v>166</v>
      </c>
      <c r="U6" s="21" t="s">
        <v>166</v>
      </c>
      <c r="V6" s="21" t="s">
        <v>166</v>
      </c>
      <c r="W6" s="21" t="s">
        <v>166</v>
      </c>
      <c r="X6" s="21" t="s">
        <v>166</v>
      </c>
      <c r="Y6" s="21" t="s">
        <v>166</v>
      </c>
      <c r="Z6" s="21" t="s">
        <v>166</v>
      </c>
      <c r="AA6" s="21" t="s">
        <v>166</v>
      </c>
      <c r="AB6" s="21" t="s">
        <v>166</v>
      </c>
      <c r="AC6" s="21" t="s">
        <v>170</v>
      </c>
      <c r="AD6" s="21" t="s">
        <v>171</v>
      </c>
      <c r="AE6" s="21" t="s">
        <v>166</v>
      </c>
      <c r="AF6" s="21" t="s">
        <v>166</v>
      </c>
      <c r="AG6" s="21" t="s">
        <v>166</v>
      </c>
    </row>
    <row r="7" s="12" customFormat="1" ht="28.5" spans="1:33">
      <c r="A7" s="21" t="s">
        <v>157</v>
      </c>
      <c r="B7" s="21" t="s">
        <v>158</v>
      </c>
      <c r="C7" s="21" t="s">
        <v>159</v>
      </c>
      <c r="D7" s="21" t="s">
        <v>160</v>
      </c>
      <c r="E7" s="21" t="s">
        <v>177</v>
      </c>
      <c r="F7" s="21" t="s">
        <v>172</v>
      </c>
      <c r="G7" s="21" t="s">
        <v>163</v>
      </c>
      <c r="H7" s="1" t="s">
        <v>178</v>
      </c>
      <c r="I7" s="1" t="s">
        <v>173</v>
      </c>
      <c r="J7" s="19" t="s">
        <v>166</v>
      </c>
      <c r="K7" s="2">
        <v>1180000</v>
      </c>
      <c r="L7" s="21" t="s">
        <v>179</v>
      </c>
      <c r="M7" s="1" t="s">
        <v>168</v>
      </c>
      <c r="N7" s="21" t="s">
        <v>166</v>
      </c>
      <c r="O7" s="21" t="s">
        <v>166</v>
      </c>
      <c r="P7" s="21" t="s">
        <v>166</v>
      </c>
      <c r="Q7" s="21" t="s">
        <v>169</v>
      </c>
      <c r="R7" s="21" t="s">
        <v>166</v>
      </c>
      <c r="S7" s="21" t="s">
        <v>166</v>
      </c>
      <c r="T7" s="21" t="s">
        <v>166</v>
      </c>
      <c r="U7" s="21" t="s">
        <v>166</v>
      </c>
      <c r="V7" s="21" t="s">
        <v>166</v>
      </c>
      <c r="W7" s="21" t="s">
        <v>166</v>
      </c>
      <c r="X7" s="21" t="s">
        <v>166</v>
      </c>
      <c r="Y7" s="21" t="s">
        <v>166</v>
      </c>
      <c r="Z7" s="21" t="s">
        <v>166</v>
      </c>
      <c r="AA7" s="21" t="s">
        <v>166</v>
      </c>
      <c r="AB7" s="21" t="s">
        <v>166</v>
      </c>
      <c r="AC7" s="21" t="s">
        <v>166</v>
      </c>
      <c r="AD7" s="21" t="s">
        <v>171</v>
      </c>
      <c r="AE7" s="21" t="s">
        <v>166</v>
      </c>
      <c r="AF7" s="21" t="s">
        <v>166</v>
      </c>
      <c r="AG7" s="21" t="s">
        <v>166</v>
      </c>
    </row>
    <row r="8" s="31" customFormat="1" ht="28.5" spans="1:33">
      <c r="A8" s="35" t="s">
        <v>157</v>
      </c>
      <c r="B8" s="35" t="s">
        <v>180</v>
      </c>
      <c r="C8" s="35" t="s">
        <v>159</v>
      </c>
      <c r="D8" s="35" t="s">
        <v>181</v>
      </c>
      <c r="E8" s="35" t="s">
        <v>182</v>
      </c>
      <c r="F8" s="35" t="s">
        <v>162</v>
      </c>
      <c r="G8" s="35" t="s">
        <v>163</v>
      </c>
      <c r="H8" s="36" t="s">
        <v>183</v>
      </c>
      <c r="I8" s="36" t="s">
        <v>165</v>
      </c>
      <c r="J8" s="37">
        <v>724800</v>
      </c>
      <c r="K8" s="38" t="s">
        <v>166</v>
      </c>
      <c r="L8" s="35" t="s">
        <v>184</v>
      </c>
      <c r="M8" s="36" t="s">
        <v>168</v>
      </c>
      <c r="N8" s="35" t="s">
        <v>166</v>
      </c>
      <c r="O8" s="35" t="s">
        <v>166</v>
      </c>
      <c r="P8" s="35" t="s">
        <v>166</v>
      </c>
      <c r="Q8" s="35" t="s">
        <v>169</v>
      </c>
      <c r="R8" s="35" t="s">
        <v>166</v>
      </c>
      <c r="S8" s="35" t="s">
        <v>166</v>
      </c>
      <c r="T8" s="35" t="s">
        <v>166</v>
      </c>
      <c r="U8" s="35" t="s">
        <v>166</v>
      </c>
      <c r="V8" s="35" t="s">
        <v>166</v>
      </c>
      <c r="W8" s="35" t="s">
        <v>166</v>
      </c>
      <c r="X8" s="35" t="s">
        <v>166</v>
      </c>
      <c r="Y8" s="35" t="s">
        <v>166</v>
      </c>
      <c r="Z8" s="35" t="s">
        <v>166</v>
      </c>
      <c r="AA8" s="35" t="s">
        <v>166</v>
      </c>
      <c r="AB8" s="35" t="s">
        <v>166</v>
      </c>
      <c r="AC8" s="35" t="s">
        <v>170</v>
      </c>
      <c r="AD8" s="35" t="s">
        <v>171</v>
      </c>
      <c r="AE8" s="35" t="s">
        <v>166</v>
      </c>
      <c r="AF8" s="35" t="s">
        <v>166</v>
      </c>
      <c r="AG8" s="35" t="s">
        <v>166</v>
      </c>
    </row>
    <row r="9" s="31" customFormat="1" ht="28.5" spans="1:33">
      <c r="A9" s="35" t="s">
        <v>157</v>
      </c>
      <c r="B9" s="35" t="s">
        <v>180</v>
      </c>
      <c r="C9" s="35" t="s">
        <v>159</v>
      </c>
      <c r="D9" s="35" t="s">
        <v>181</v>
      </c>
      <c r="E9" s="35" t="s">
        <v>182</v>
      </c>
      <c r="F9" s="35" t="s">
        <v>172</v>
      </c>
      <c r="G9" s="35" t="s">
        <v>163</v>
      </c>
      <c r="H9" s="36" t="s">
        <v>183</v>
      </c>
      <c r="I9" s="36" t="s">
        <v>173</v>
      </c>
      <c r="J9" s="38" t="s">
        <v>166</v>
      </c>
      <c r="K9" s="37">
        <v>724800</v>
      </c>
      <c r="L9" s="35" t="s">
        <v>184</v>
      </c>
      <c r="M9" s="36" t="s">
        <v>168</v>
      </c>
      <c r="N9" s="35" t="s">
        <v>166</v>
      </c>
      <c r="O9" s="35" t="s">
        <v>166</v>
      </c>
      <c r="P9" s="35" t="s">
        <v>166</v>
      </c>
      <c r="Q9" s="35" t="s">
        <v>169</v>
      </c>
      <c r="R9" s="35" t="s">
        <v>166</v>
      </c>
      <c r="S9" s="35" t="s">
        <v>166</v>
      </c>
      <c r="T9" s="35" t="s">
        <v>166</v>
      </c>
      <c r="U9" s="35" t="s">
        <v>166</v>
      </c>
      <c r="V9" s="35" t="s">
        <v>166</v>
      </c>
      <c r="W9" s="35" t="s">
        <v>166</v>
      </c>
      <c r="X9" s="35" t="s">
        <v>166</v>
      </c>
      <c r="Y9" s="35" t="s">
        <v>166</v>
      </c>
      <c r="Z9" s="35" t="s">
        <v>166</v>
      </c>
      <c r="AA9" s="35" t="s">
        <v>166</v>
      </c>
      <c r="AB9" s="35" t="s">
        <v>166</v>
      </c>
      <c r="AC9" s="35" t="s">
        <v>166</v>
      </c>
      <c r="AD9" s="35" t="s">
        <v>171</v>
      </c>
      <c r="AE9" s="35" t="s">
        <v>166</v>
      </c>
      <c r="AF9" s="35" t="s">
        <v>166</v>
      </c>
      <c r="AG9" s="35" t="s">
        <v>166</v>
      </c>
    </row>
    <row r="10" s="12" customFormat="1" ht="28.5" spans="1:33">
      <c r="A10" s="28" t="s">
        <v>157</v>
      </c>
      <c r="B10" s="28" t="s">
        <v>172</v>
      </c>
      <c r="C10" s="28" t="s">
        <v>159</v>
      </c>
      <c r="D10" s="28" t="s">
        <v>185</v>
      </c>
      <c r="E10" s="28" t="s">
        <v>186</v>
      </c>
      <c r="F10" s="28" t="s">
        <v>187</v>
      </c>
      <c r="G10" s="28" t="s">
        <v>163</v>
      </c>
      <c r="H10" s="9" t="s">
        <v>188</v>
      </c>
      <c r="I10" s="9" t="s">
        <v>189</v>
      </c>
      <c r="J10" s="10">
        <v>324500</v>
      </c>
      <c r="K10" s="27" t="s">
        <v>166</v>
      </c>
      <c r="L10" s="28" t="s">
        <v>190</v>
      </c>
      <c r="M10" s="9" t="s">
        <v>168</v>
      </c>
      <c r="N10" s="21" t="s">
        <v>166</v>
      </c>
      <c r="O10" s="21" t="s">
        <v>166</v>
      </c>
      <c r="P10" s="21" t="s">
        <v>166</v>
      </c>
      <c r="Q10" s="28" t="s">
        <v>191</v>
      </c>
      <c r="R10" s="21" t="s">
        <v>166</v>
      </c>
      <c r="S10" s="21" t="s">
        <v>166</v>
      </c>
      <c r="T10" s="21" t="s">
        <v>166</v>
      </c>
      <c r="U10" s="21" t="s">
        <v>166</v>
      </c>
      <c r="V10" s="21" t="s">
        <v>166</v>
      </c>
      <c r="W10" s="21" t="s">
        <v>166</v>
      </c>
      <c r="X10" s="21" t="s">
        <v>166</v>
      </c>
      <c r="Y10" s="21" t="s">
        <v>166</v>
      </c>
      <c r="Z10" s="21" t="s">
        <v>166</v>
      </c>
      <c r="AA10" s="21" t="s">
        <v>166</v>
      </c>
      <c r="AB10" s="21" t="s">
        <v>166</v>
      </c>
      <c r="AC10" s="28" t="s">
        <v>192</v>
      </c>
      <c r="AD10" s="28" t="s">
        <v>171</v>
      </c>
      <c r="AE10" s="28" t="s">
        <v>166</v>
      </c>
      <c r="AF10" s="28" t="s">
        <v>166</v>
      </c>
      <c r="AG10" s="28" t="s">
        <v>166</v>
      </c>
    </row>
    <row r="11" s="12" customFormat="1" ht="28.5" spans="1:33">
      <c r="A11" s="21" t="s">
        <v>157</v>
      </c>
      <c r="B11" s="21" t="s">
        <v>172</v>
      </c>
      <c r="C11" s="21" t="s">
        <v>159</v>
      </c>
      <c r="D11" s="21" t="s">
        <v>185</v>
      </c>
      <c r="E11" s="21" t="s">
        <v>186</v>
      </c>
      <c r="F11" s="21" t="s">
        <v>190</v>
      </c>
      <c r="G11" s="21" t="s">
        <v>163</v>
      </c>
      <c r="H11" s="1" t="s">
        <v>188</v>
      </c>
      <c r="I11" s="1" t="s">
        <v>193</v>
      </c>
      <c r="J11" s="19" t="s">
        <v>166</v>
      </c>
      <c r="K11" s="2">
        <v>324500</v>
      </c>
      <c r="L11" s="21" t="s">
        <v>190</v>
      </c>
      <c r="M11" s="1" t="s">
        <v>168</v>
      </c>
      <c r="N11" s="21" t="s">
        <v>166</v>
      </c>
      <c r="O11" s="21" t="s">
        <v>166</v>
      </c>
      <c r="P11" s="21" t="s">
        <v>166</v>
      </c>
      <c r="Q11" s="21" t="s">
        <v>191</v>
      </c>
      <c r="R11" s="21" t="s">
        <v>166</v>
      </c>
      <c r="S11" s="21" t="s">
        <v>166</v>
      </c>
      <c r="T11" s="21" t="s">
        <v>166</v>
      </c>
      <c r="U11" s="21" t="s">
        <v>166</v>
      </c>
      <c r="V11" s="21" t="s">
        <v>166</v>
      </c>
      <c r="W11" s="21" t="s">
        <v>166</v>
      </c>
      <c r="X11" s="21" t="s">
        <v>166</v>
      </c>
      <c r="Y11" s="21" t="s">
        <v>166</v>
      </c>
      <c r="Z11" s="21" t="s">
        <v>166</v>
      </c>
      <c r="AA11" s="21" t="s">
        <v>166</v>
      </c>
      <c r="AB11" s="21" t="s">
        <v>166</v>
      </c>
      <c r="AC11" s="21" t="s">
        <v>166</v>
      </c>
      <c r="AD11" s="21" t="s">
        <v>171</v>
      </c>
      <c r="AE11" s="21" t="s">
        <v>166</v>
      </c>
      <c r="AF11" s="21" t="s">
        <v>166</v>
      </c>
      <c r="AG11" s="21" t="s">
        <v>166</v>
      </c>
    </row>
    <row r="12" s="12" customFormat="1" ht="28.5" spans="1:33">
      <c r="A12" s="21" t="s">
        <v>157</v>
      </c>
      <c r="B12" s="21" t="s">
        <v>187</v>
      </c>
      <c r="C12" s="21" t="s">
        <v>159</v>
      </c>
      <c r="D12" s="21" t="s">
        <v>194</v>
      </c>
      <c r="E12" s="21" t="s">
        <v>195</v>
      </c>
      <c r="F12" s="21" t="s">
        <v>162</v>
      </c>
      <c r="G12" s="21" t="s">
        <v>163</v>
      </c>
      <c r="H12" s="1" t="s">
        <v>87</v>
      </c>
      <c r="I12" s="1" t="s">
        <v>165</v>
      </c>
      <c r="J12" s="2">
        <v>117000</v>
      </c>
      <c r="K12" s="19" t="s">
        <v>166</v>
      </c>
      <c r="L12" s="21" t="s">
        <v>196</v>
      </c>
      <c r="M12" s="1" t="s">
        <v>168</v>
      </c>
      <c r="N12" s="21" t="s">
        <v>166</v>
      </c>
      <c r="O12" s="21" t="s">
        <v>166</v>
      </c>
      <c r="P12" s="21" t="s">
        <v>166</v>
      </c>
      <c r="Q12" s="21" t="s">
        <v>169</v>
      </c>
      <c r="R12" s="21" t="s">
        <v>166</v>
      </c>
      <c r="S12" s="21" t="s">
        <v>166</v>
      </c>
      <c r="T12" s="21" t="s">
        <v>166</v>
      </c>
      <c r="U12" s="21" t="s">
        <v>166</v>
      </c>
      <c r="V12" s="21" t="s">
        <v>166</v>
      </c>
      <c r="W12" s="21" t="s">
        <v>166</v>
      </c>
      <c r="X12" s="21" t="s">
        <v>166</v>
      </c>
      <c r="Y12" s="21" t="s">
        <v>166</v>
      </c>
      <c r="Z12" s="21" t="s">
        <v>166</v>
      </c>
      <c r="AA12" s="21" t="s">
        <v>166</v>
      </c>
      <c r="AB12" s="21" t="s">
        <v>166</v>
      </c>
      <c r="AC12" s="21" t="s">
        <v>170</v>
      </c>
      <c r="AD12" s="21" t="s">
        <v>171</v>
      </c>
      <c r="AE12" s="21" t="s">
        <v>166</v>
      </c>
      <c r="AF12" s="21" t="s">
        <v>166</v>
      </c>
      <c r="AG12" s="21" t="s">
        <v>166</v>
      </c>
    </row>
    <row r="13" s="12" customFormat="1" ht="28.5" spans="1:33">
      <c r="A13" s="21" t="s">
        <v>157</v>
      </c>
      <c r="B13" s="21" t="s">
        <v>187</v>
      </c>
      <c r="C13" s="21" t="s">
        <v>159</v>
      </c>
      <c r="D13" s="21" t="s">
        <v>194</v>
      </c>
      <c r="E13" s="21" t="s">
        <v>195</v>
      </c>
      <c r="F13" s="21" t="s">
        <v>172</v>
      </c>
      <c r="G13" s="21" t="s">
        <v>163</v>
      </c>
      <c r="H13" s="1" t="s">
        <v>87</v>
      </c>
      <c r="I13" s="1" t="s">
        <v>173</v>
      </c>
      <c r="J13" s="19" t="s">
        <v>166</v>
      </c>
      <c r="K13" s="2">
        <v>117000</v>
      </c>
      <c r="L13" s="21" t="s">
        <v>196</v>
      </c>
      <c r="M13" s="1" t="s">
        <v>168</v>
      </c>
      <c r="N13" s="21" t="s">
        <v>166</v>
      </c>
      <c r="O13" s="21" t="s">
        <v>166</v>
      </c>
      <c r="P13" s="21" t="s">
        <v>166</v>
      </c>
      <c r="Q13" s="21" t="s">
        <v>169</v>
      </c>
      <c r="R13" s="21" t="s">
        <v>166</v>
      </c>
      <c r="S13" s="21" t="s">
        <v>166</v>
      </c>
      <c r="T13" s="21" t="s">
        <v>166</v>
      </c>
      <c r="U13" s="21" t="s">
        <v>166</v>
      </c>
      <c r="V13" s="21" t="s">
        <v>166</v>
      </c>
      <c r="W13" s="21" t="s">
        <v>166</v>
      </c>
      <c r="X13" s="21" t="s">
        <v>166</v>
      </c>
      <c r="Y13" s="21" t="s">
        <v>166</v>
      </c>
      <c r="Z13" s="21" t="s">
        <v>166</v>
      </c>
      <c r="AA13" s="21" t="s">
        <v>166</v>
      </c>
      <c r="AB13" s="21" t="s">
        <v>166</v>
      </c>
      <c r="AC13" s="21" t="s">
        <v>166</v>
      </c>
      <c r="AD13" s="21" t="s">
        <v>171</v>
      </c>
      <c r="AE13" s="21" t="s">
        <v>166</v>
      </c>
      <c r="AF13" s="21" t="s">
        <v>166</v>
      </c>
      <c r="AG13" s="21" t="s">
        <v>166</v>
      </c>
    </row>
    <row r="14" s="12" customFormat="1" ht="28.5" spans="1:33">
      <c r="A14" s="21" t="s">
        <v>157</v>
      </c>
      <c r="B14" s="21" t="s">
        <v>197</v>
      </c>
      <c r="C14" s="21" t="s">
        <v>159</v>
      </c>
      <c r="D14" s="21" t="s">
        <v>198</v>
      </c>
      <c r="E14" s="21" t="s">
        <v>199</v>
      </c>
      <c r="F14" s="21" t="s">
        <v>162</v>
      </c>
      <c r="G14" s="21" t="s">
        <v>163</v>
      </c>
      <c r="H14" s="1" t="s">
        <v>88</v>
      </c>
      <c r="I14" s="1" t="s">
        <v>165</v>
      </c>
      <c r="J14" s="2">
        <v>72500</v>
      </c>
      <c r="K14" s="19" t="s">
        <v>166</v>
      </c>
      <c r="L14" s="21" t="s">
        <v>184</v>
      </c>
      <c r="M14" s="1" t="s">
        <v>168</v>
      </c>
      <c r="N14" s="21" t="s">
        <v>166</v>
      </c>
      <c r="O14" s="21" t="s">
        <v>166</v>
      </c>
      <c r="P14" s="21" t="s">
        <v>166</v>
      </c>
      <c r="Q14" s="21" t="s">
        <v>169</v>
      </c>
      <c r="R14" s="21" t="s">
        <v>166</v>
      </c>
      <c r="S14" s="21" t="s">
        <v>166</v>
      </c>
      <c r="T14" s="21" t="s">
        <v>166</v>
      </c>
      <c r="U14" s="21" t="s">
        <v>166</v>
      </c>
      <c r="V14" s="21" t="s">
        <v>166</v>
      </c>
      <c r="W14" s="21" t="s">
        <v>166</v>
      </c>
      <c r="X14" s="21" t="s">
        <v>166</v>
      </c>
      <c r="Y14" s="21" t="s">
        <v>166</v>
      </c>
      <c r="Z14" s="21" t="s">
        <v>166</v>
      </c>
      <c r="AA14" s="21" t="s">
        <v>166</v>
      </c>
      <c r="AB14" s="21" t="s">
        <v>166</v>
      </c>
      <c r="AC14" s="21" t="s">
        <v>200</v>
      </c>
      <c r="AD14" s="21" t="s">
        <v>171</v>
      </c>
      <c r="AE14" s="21" t="s">
        <v>166</v>
      </c>
      <c r="AF14" s="21" t="s">
        <v>166</v>
      </c>
      <c r="AG14" s="21" t="s">
        <v>166</v>
      </c>
    </row>
    <row r="15" s="12" customFormat="1" ht="28.5" spans="1:33">
      <c r="A15" s="21" t="s">
        <v>157</v>
      </c>
      <c r="B15" s="21" t="s">
        <v>197</v>
      </c>
      <c r="C15" s="21" t="s">
        <v>159</v>
      </c>
      <c r="D15" s="21" t="s">
        <v>198</v>
      </c>
      <c r="E15" s="21" t="s">
        <v>199</v>
      </c>
      <c r="F15" s="21" t="s">
        <v>172</v>
      </c>
      <c r="G15" s="21" t="s">
        <v>163</v>
      </c>
      <c r="H15" s="1" t="s">
        <v>88</v>
      </c>
      <c r="I15" s="1" t="s">
        <v>173</v>
      </c>
      <c r="J15" s="19" t="s">
        <v>166</v>
      </c>
      <c r="K15" s="2">
        <v>72500</v>
      </c>
      <c r="L15" s="21" t="s">
        <v>184</v>
      </c>
      <c r="M15" s="1" t="s">
        <v>168</v>
      </c>
      <c r="N15" s="21" t="s">
        <v>166</v>
      </c>
      <c r="O15" s="21" t="s">
        <v>166</v>
      </c>
      <c r="P15" s="21" t="s">
        <v>166</v>
      </c>
      <c r="Q15" s="21" t="s">
        <v>169</v>
      </c>
      <c r="R15" s="21" t="s">
        <v>166</v>
      </c>
      <c r="S15" s="21" t="s">
        <v>166</v>
      </c>
      <c r="T15" s="21" t="s">
        <v>166</v>
      </c>
      <c r="U15" s="21" t="s">
        <v>166</v>
      </c>
      <c r="V15" s="21" t="s">
        <v>166</v>
      </c>
      <c r="W15" s="21" t="s">
        <v>166</v>
      </c>
      <c r="X15" s="21" t="s">
        <v>166</v>
      </c>
      <c r="Y15" s="21" t="s">
        <v>166</v>
      </c>
      <c r="Z15" s="21" t="s">
        <v>166</v>
      </c>
      <c r="AA15" s="21" t="s">
        <v>166</v>
      </c>
      <c r="AB15" s="21" t="s">
        <v>166</v>
      </c>
      <c r="AC15" s="21" t="s">
        <v>166</v>
      </c>
      <c r="AD15" s="21" t="s">
        <v>171</v>
      </c>
      <c r="AE15" s="21" t="s">
        <v>166</v>
      </c>
      <c r="AF15" s="21" t="s">
        <v>166</v>
      </c>
      <c r="AG15" s="21" t="s">
        <v>166</v>
      </c>
    </row>
    <row r="16" s="12" customFormat="1" ht="28.5" spans="1:33">
      <c r="A16" s="21" t="s">
        <v>157</v>
      </c>
      <c r="B16" s="21" t="s">
        <v>197</v>
      </c>
      <c r="C16" s="21" t="s">
        <v>159</v>
      </c>
      <c r="D16" s="21" t="s">
        <v>201</v>
      </c>
      <c r="E16" s="21" t="s">
        <v>202</v>
      </c>
      <c r="F16" s="21" t="s">
        <v>162</v>
      </c>
      <c r="G16" s="21" t="s">
        <v>163</v>
      </c>
      <c r="H16" s="1" t="s">
        <v>203</v>
      </c>
      <c r="I16" s="1" t="s">
        <v>165</v>
      </c>
      <c r="J16" s="2">
        <v>480000</v>
      </c>
      <c r="K16" s="19" t="s">
        <v>166</v>
      </c>
      <c r="L16" s="21" t="s">
        <v>204</v>
      </c>
      <c r="M16" s="1" t="s">
        <v>168</v>
      </c>
      <c r="N16" s="21" t="s">
        <v>166</v>
      </c>
      <c r="O16" s="21" t="s">
        <v>166</v>
      </c>
      <c r="P16" s="21" t="s">
        <v>166</v>
      </c>
      <c r="Q16" s="21" t="s">
        <v>169</v>
      </c>
      <c r="R16" s="21" t="s">
        <v>166</v>
      </c>
      <c r="S16" s="21" t="s">
        <v>166</v>
      </c>
      <c r="T16" s="21" t="s">
        <v>166</v>
      </c>
      <c r="U16" s="21" t="s">
        <v>166</v>
      </c>
      <c r="V16" s="21" t="s">
        <v>166</v>
      </c>
      <c r="W16" s="21" t="s">
        <v>166</v>
      </c>
      <c r="X16" s="21" t="s">
        <v>166</v>
      </c>
      <c r="Y16" s="21" t="s">
        <v>166</v>
      </c>
      <c r="Z16" s="21" t="s">
        <v>166</v>
      </c>
      <c r="AA16" s="21" t="s">
        <v>166</v>
      </c>
      <c r="AB16" s="21" t="s">
        <v>166</v>
      </c>
      <c r="AC16" s="21" t="s">
        <v>170</v>
      </c>
      <c r="AD16" s="21" t="s">
        <v>171</v>
      </c>
      <c r="AE16" s="21" t="s">
        <v>166</v>
      </c>
      <c r="AF16" s="21" t="s">
        <v>166</v>
      </c>
      <c r="AG16" s="21" t="s">
        <v>166</v>
      </c>
    </row>
    <row r="17" s="12" customFormat="1" ht="28.5" spans="1:33">
      <c r="A17" s="21" t="s">
        <v>157</v>
      </c>
      <c r="B17" s="21" t="s">
        <v>197</v>
      </c>
      <c r="C17" s="21" t="s">
        <v>159</v>
      </c>
      <c r="D17" s="21" t="s">
        <v>201</v>
      </c>
      <c r="E17" s="21" t="s">
        <v>202</v>
      </c>
      <c r="F17" s="21" t="s">
        <v>172</v>
      </c>
      <c r="G17" s="21" t="s">
        <v>163</v>
      </c>
      <c r="H17" s="1" t="s">
        <v>203</v>
      </c>
      <c r="I17" s="1" t="s">
        <v>173</v>
      </c>
      <c r="J17" s="19" t="s">
        <v>166</v>
      </c>
      <c r="K17" s="2">
        <v>480000</v>
      </c>
      <c r="L17" s="21" t="s">
        <v>204</v>
      </c>
      <c r="M17" s="1" t="s">
        <v>168</v>
      </c>
      <c r="N17" s="21" t="s">
        <v>166</v>
      </c>
      <c r="O17" s="21" t="s">
        <v>166</v>
      </c>
      <c r="P17" s="21" t="s">
        <v>166</v>
      </c>
      <c r="Q17" s="21" t="s">
        <v>169</v>
      </c>
      <c r="R17" s="21" t="s">
        <v>166</v>
      </c>
      <c r="S17" s="21" t="s">
        <v>166</v>
      </c>
      <c r="T17" s="21" t="s">
        <v>166</v>
      </c>
      <c r="U17" s="21" t="s">
        <v>166</v>
      </c>
      <c r="V17" s="21" t="s">
        <v>166</v>
      </c>
      <c r="W17" s="21" t="s">
        <v>166</v>
      </c>
      <c r="X17" s="21" t="s">
        <v>166</v>
      </c>
      <c r="Y17" s="21" t="s">
        <v>166</v>
      </c>
      <c r="Z17" s="21" t="s">
        <v>166</v>
      </c>
      <c r="AA17" s="21" t="s">
        <v>166</v>
      </c>
      <c r="AB17" s="21" t="s">
        <v>166</v>
      </c>
      <c r="AC17" s="21" t="s">
        <v>166</v>
      </c>
      <c r="AD17" s="21" t="s">
        <v>171</v>
      </c>
      <c r="AE17" s="21" t="s">
        <v>166</v>
      </c>
      <c r="AF17" s="21" t="s">
        <v>166</v>
      </c>
      <c r="AG17" s="21" t="s">
        <v>166</v>
      </c>
    </row>
    <row r="18" s="12" customFormat="1" ht="28.5" spans="1:33">
      <c r="A18" s="21" t="s">
        <v>157</v>
      </c>
      <c r="B18" s="21" t="s">
        <v>197</v>
      </c>
      <c r="C18" s="21" t="s">
        <v>159</v>
      </c>
      <c r="D18" s="21" t="s">
        <v>205</v>
      </c>
      <c r="E18" s="21" t="s">
        <v>206</v>
      </c>
      <c r="F18" s="21" t="s">
        <v>162</v>
      </c>
      <c r="G18" s="21" t="s">
        <v>163</v>
      </c>
      <c r="H18" s="1" t="s">
        <v>207</v>
      </c>
      <c r="I18" s="1" t="s">
        <v>165</v>
      </c>
      <c r="J18" s="2">
        <v>228000</v>
      </c>
      <c r="K18" s="19" t="s">
        <v>166</v>
      </c>
      <c r="L18" s="21" t="s">
        <v>208</v>
      </c>
      <c r="M18" s="1" t="s">
        <v>168</v>
      </c>
      <c r="N18" s="21" t="s">
        <v>166</v>
      </c>
      <c r="O18" s="21" t="s">
        <v>166</v>
      </c>
      <c r="P18" s="21" t="s">
        <v>166</v>
      </c>
      <c r="Q18" s="21" t="s">
        <v>169</v>
      </c>
      <c r="R18" s="21" t="s">
        <v>166</v>
      </c>
      <c r="S18" s="21" t="s">
        <v>166</v>
      </c>
      <c r="T18" s="21" t="s">
        <v>166</v>
      </c>
      <c r="U18" s="21" t="s">
        <v>166</v>
      </c>
      <c r="V18" s="21" t="s">
        <v>166</v>
      </c>
      <c r="W18" s="21" t="s">
        <v>166</v>
      </c>
      <c r="X18" s="21" t="s">
        <v>166</v>
      </c>
      <c r="Y18" s="21" t="s">
        <v>166</v>
      </c>
      <c r="Z18" s="21" t="s">
        <v>166</v>
      </c>
      <c r="AA18" s="21" t="s">
        <v>166</v>
      </c>
      <c r="AB18" s="21" t="s">
        <v>166</v>
      </c>
      <c r="AC18" s="21" t="s">
        <v>170</v>
      </c>
      <c r="AD18" s="21" t="s">
        <v>171</v>
      </c>
      <c r="AE18" s="21" t="s">
        <v>166</v>
      </c>
      <c r="AF18" s="21" t="s">
        <v>166</v>
      </c>
      <c r="AG18" s="21" t="s">
        <v>166</v>
      </c>
    </row>
    <row r="19" s="12" customFormat="1" ht="28.5" spans="1:33">
      <c r="A19" s="21" t="s">
        <v>157</v>
      </c>
      <c r="B19" s="21" t="s">
        <v>197</v>
      </c>
      <c r="C19" s="21" t="s">
        <v>159</v>
      </c>
      <c r="D19" s="21" t="s">
        <v>205</v>
      </c>
      <c r="E19" s="21" t="s">
        <v>206</v>
      </c>
      <c r="F19" s="21" t="s">
        <v>172</v>
      </c>
      <c r="G19" s="21" t="s">
        <v>163</v>
      </c>
      <c r="H19" s="1" t="s">
        <v>207</v>
      </c>
      <c r="I19" s="1" t="s">
        <v>173</v>
      </c>
      <c r="J19" s="19" t="s">
        <v>166</v>
      </c>
      <c r="K19" s="2">
        <v>228000</v>
      </c>
      <c r="L19" s="21" t="s">
        <v>208</v>
      </c>
      <c r="M19" s="1" t="s">
        <v>168</v>
      </c>
      <c r="N19" s="21" t="s">
        <v>166</v>
      </c>
      <c r="O19" s="21" t="s">
        <v>166</v>
      </c>
      <c r="P19" s="21" t="s">
        <v>166</v>
      </c>
      <c r="Q19" s="21" t="s">
        <v>169</v>
      </c>
      <c r="R19" s="21" t="s">
        <v>166</v>
      </c>
      <c r="S19" s="21" t="s">
        <v>166</v>
      </c>
      <c r="T19" s="21" t="s">
        <v>166</v>
      </c>
      <c r="U19" s="21" t="s">
        <v>166</v>
      </c>
      <c r="V19" s="21" t="s">
        <v>166</v>
      </c>
      <c r="W19" s="21" t="s">
        <v>166</v>
      </c>
      <c r="X19" s="21" t="s">
        <v>166</v>
      </c>
      <c r="Y19" s="21" t="s">
        <v>166</v>
      </c>
      <c r="Z19" s="21" t="s">
        <v>166</v>
      </c>
      <c r="AA19" s="21" t="s">
        <v>166</v>
      </c>
      <c r="AB19" s="21" t="s">
        <v>166</v>
      </c>
      <c r="AC19" s="21" t="s">
        <v>166</v>
      </c>
      <c r="AD19" s="21" t="s">
        <v>171</v>
      </c>
      <c r="AE19" s="21" t="s">
        <v>166</v>
      </c>
      <c r="AF19" s="21" t="s">
        <v>166</v>
      </c>
      <c r="AG19" s="21" t="s">
        <v>166</v>
      </c>
    </row>
    <row r="20" s="12" customFormat="1" ht="28.5" spans="1:33">
      <c r="A20" s="21" t="s">
        <v>157</v>
      </c>
      <c r="B20" s="21" t="s">
        <v>209</v>
      </c>
      <c r="C20" s="21" t="s">
        <v>159</v>
      </c>
      <c r="D20" s="21" t="s">
        <v>210</v>
      </c>
      <c r="E20" s="21" t="s">
        <v>211</v>
      </c>
      <c r="F20" s="21" t="s">
        <v>162</v>
      </c>
      <c r="G20" s="21" t="s">
        <v>163</v>
      </c>
      <c r="H20" s="1" t="s">
        <v>212</v>
      </c>
      <c r="I20" s="1" t="s">
        <v>165</v>
      </c>
      <c r="J20" s="2">
        <v>1160000</v>
      </c>
      <c r="K20" s="19" t="s">
        <v>166</v>
      </c>
      <c r="L20" s="21" t="s">
        <v>179</v>
      </c>
      <c r="M20" s="1" t="s">
        <v>168</v>
      </c>
      <c r="N20" s="21" t="s">
        <v>166</v>
      </c>
      <c r="O20" s="21" t="s">
        <v>166</v>
      </c>
      <c r="P20" s="21" t="s">
        <v>166</v>
      </c>
      <c r="Q20" s="21" t="s">
        <v>169</v>
      </c>
      <c r="R20" s="21" t="s">
        <v>166</v>
      </c>
      <c r="S20" s="21" t="s">
        <v>166</v>
      </c>
      <c r="T20" s="21" t="s">
        <v>166</v>
      </c>
      <c r="U20" s="21" t="s">
        <v>166</v>
      </c>
      <c r="V20" s="21" t="s">
        <v>166</v>
      </c>
      <c r="W20" s="21" t="s">
        <v>166</v>
      </c>
      <c r="X20" s="21" t="s">
        <v>166</v>
      </c>
      <c r="Y20" s="21" t="s">
        <v>166</v>
      </c>
      <c r="Z20" s="21" t="s">
        <v>166</v>
      </c>
      <c r="AA20" s="21" t="s">
        <v>166</v>
      </c>
      <c r="AB20" s="21" t="s">
        <v>166</v>
      </c>
      <c r="AC20" s="21" t="s">
        <v>170</v>
      </c>
      <c r="AD20" s="21" t="s">
        <v>171</v>
      </c>
      <c r="AE20" s="21" t="s">
        <v>166</v>
      </c>
      <c r="AF20" s="21" t="s">
        <v>166</v>
      </c>
      <c r="AG20" s="21" t="s">
        <v>166</v>
      </c>
    </row>
    <row r="21" s="12" customFormat="1" ht="28.5" spans="1:33">
      <c r="A21" s="21" t="s">
        <v>157</v>
      </c>
      <c r="B21" s="21" t="s">
        <v>209</v>
      </c>
      <c r="C21" s="21" t="s">
        <v>159</v>
      </c>
      <c r="D21" s="21" t="s">
        <v>210</v>
      </c>
      <c r="E21" s="21" t="s">
        <v>211</v>
      </c>
      <c r="F21" s="21" t="s">
        <v>172</v>
      </c>
      <c r="G21" s="21" t="s">
        <v>163</v>
      </c>
      <c r="H21" s="1" t="s">
        <v>212</v>
      </c>
      <c r="I21" s="1" t="s">
        <v>173</v>
      </c>
      <c r="J21" s="19" t="s">
        <v>166</v>
      </c>
      <c r="K21" s="2">
        <v>1160000</v>
      </c>
      <c r="L21" s="21" t="s">
        <v>179</v>
      </c>
      <c r="M21" s="1" t="s">
        <v>168</v>
      </c>
      <c r="N21" s="21" t="s">
        <v>166</v>
      </c>
      <c r="O21" s="21" t="s">
        <v>166</v>
      </c>
      <c r="P21" s="21" t="s">
        <v>166</v>
      </c>
      <c r="Q21" s="21" t="s">
        <v>169</v>
      </c>
      <c r="R21" s="21" t="s">
        <v>166</v>
      </c>
      <c r="S21" s="21" t="s">
        <v>166</v>
      </c>
      <c r="T21" s="21" t="s">
        <v>166</v>
      </c>
      <c r="U21" s="21" t="s">
        <v>166</v>
      </c>
      <c r="V21" s="21" t="s">
        <v>166</v>
      </c>
      <c r="W21" s="21" t="s">
        <v>166</v>
      </c>
      <c r="X21" s="21" t="s">
        <v>166</v>
      </c>
      <c r="Y21" s="21" t="s">
        <v>166</v>
      </c>
      <c r="Z21" s="21" t="s">
        <v>166</v>
      </c>
      <c r="AA21" s="21" t="s">
        <v>166</v>
      </c>
      <c r="AB21" s="21" t="s">
        <v>166</v>
      </c>
      <c r="AC21" s="21" t="s">
        <v>166</v>
      </c>
      <c r="AD21" s="21" t="s">
        <v>171</v>
      </c>
      <c r="AE21" s="21" t="s">
        <v>166</v>
      </c>
      <c r="AF21" s="21" t="s">
        <v>166</v>
      </c>
      <c r="AG21" s="21" t="s">
        <v>166</v>
      </c>
    </row>
    <row r="22" s="12" customFormat="1" ht="28.5" spans="1:33">
      <c r="A22" s="21" t="s">
        <v>157</v>
      </c>
      <c r="B22" s="21" t="s">
        <v>209</v>
      </c>
      <c r="C22" s="21" t="s">
        <v>159</v>
      </c>
      <c r="D22" s="21" t="s">
        <v>213</v>
      </c>
      <c r="E22" s="21" t="s">
        <v>214</v>
      </c>
      <c r="F22" s="21" t="s">
        <v>162</v>
      </c>
      <c r="G22" s="21" t="s">
        <v>163</v>
      </c>
      <c r="H22" s="1" t="s">
        <v>90</v>
      </c>
      <c r="I22" s="1" t="s">
        <v>165</v>
      </c>
      <c r="J22" s="2">
        <v>195000</v>
      </c>
      <c r="K22" s="19" t="s">
        <v>166</v>
      </c>
      <c r="L22" s="21" t="s">
        <v>167</v>
      </c>
      <c r="M22" s="1" t="s">
        <v>168</v>
      </c>
      <c r="N22" s="21" t="s">
        <v>166</v>
      </c>
      <c r="O22" s="21" t="s">
        <v>166</v>
      </c>
      <c r="P22" s="21" t="s">
        <v>166</v>
      </c>
      <c r="Q22" s="21" t="s">
        <v>169</v>
      </c>
      <c r="R22" s="21" t="s">
        <v>166</v>
      </c>
      <c r="S22" s="21" t="s">
        <v>166</v>
      </c>
      <c r="T22" s="21" t="s">
        <v>166</v>
      </c>
      <c r="U22" s="21" t="s">
        <v>166</v>
      </c>
      <c r="V22" s="21" t="s">
        <v>166</v>
      </c>
      <c r="W22" s="21" t="s">
        <v>166</v>
      </c>
      <c r="X22" s="21" t="s">
        <v>166</v>
      </c>
      <c r="Y22" s="21" t="s">
        <v>166</v>
      </c>
      <c r="Z22" s="21" t="s">
        <v>166</v>
      </c>
      <c r="AA22" s="21" t="s">
        <v>166</v>
      </c>
      <c r="AB22" s="21" t="s">
        <v>166</v>
      </c>
      <c r="AC22" s="21" t="s">
        <v>200</v>
      </c>
      <c r="AD22" s="21" t="s">
        <v>171</v>
      </c>
      <c r="AE22" s="21" t="s">
        <v>166</v>
      </c>
      <c r="AF22" s="21" t="s">
        <v>166</v>
      </c>
      <c r="AG22" s="21" t="s">
        <v>166</v>
      </c>
    </row>
    <row r="23" s="12" customFormat="1" ht="28.5" spans="1:33">
      <c r="A23" s="21" t="s">
        <v>157</v>
      </c>
      <c r="B23" s="21" t="s">
        <v>209</v>
      </c>
      <c r="C23" s="21" t="s">
        <v>159</v>
      </c>
      <c r="D23" s="21" t="s">
        <v>213</v>
      </c>
      <c r="E23" s="21" t="s">
        <v>214</v>
      </c>
      <c r="F23" s="21" t="s">
        <v>172</v>
      </c>
      <c r="G23" s="21" t="s">
        <v>163</v>
      </c>
      <c r="H23" s="1" t="s">
        <v>90</v>
      </c>
      <c r="I23" s="1" t="s">
        <v>173</v>
      </c>
      <c r="J23" s="19" t="s">
        <v>166</v>
      </c>
      <c r="K23" s="2">
        <v>195000</v>
      </c>
      <c r="L23" s="21" t="s">
        <v>167</v>
      </c>
      <c r="M23" s="1" t="s">
        <v>168</v>
      </c>
      <c r="N23" s="21" t="s">
        <v>166</v>
      </c>
      <c r="O23" s="21" t="s">
        <v>166</v>
      </c>
      <c r="P23" s="21" t="s">
        <v>166</v>
      </c>
      <c r="Q23" s="21" t="s">
        <v>169</v>
      </c>
      <c r="R23" s="21" t="s">
        <v>166</v>
      </c>
      <c r="S23" s="21" t="s">
        <v>166</v>
      </c>
      <c r="T23" s="21" t="s">
        <v>166</v>
      </c>
      <c r="U23" s="21" t="s">
        <v>166</v>
      </c>
      <c r="V23" s="21" t="s">
        <v>166</v>
      </c>
      <c r="W23" s="21" t="s">
        <v>166</v>
      </c>
      <c r="X23" s="21" t="s">
        <v>166</v>
      </c>
      <c r="Y23" s="21" t="s">
        <v>166</v>
      </c>
      <c r="Z23" s="21" t="s">
        <v>166</v>
      </c>
      <c r="AA23" s="21" t="s">
        <v>166</v>
      </c>
      <c r="AB23" s="21" t="s">
        <v>166</v>
      </c>
      <c r="AC23" s="21" t="s">
        <v>166</v>
      </c>
      <c r="AD23" s="21" t="s">
        <v>171</v>
      </c>
      <c r="AE23" s="21" t="s">
        <v>166</v>
      </c>
      <c r="AF23" s="21" t="s">
        <v>166</v>
      </c>
      <c r="AG23" s="21" t="s">
        <v>166</v>
      </c>
    </row>
    <row r="24" s="12" customFormat="1" ht="28.5" spans="1:33">
      <c r="A24" s="21" t="s">
        <v>157</v>
      </c>
      <c r="B24" s="21" t="s">
        <v>215</v>
      </c>
      <c r="C24" s="21" t="s">
        <v>159</v>
      </c>
      <c r="D24" s="21" t="s">
        <v>216</v>
      </c>
      <c r="E24" s="21" t="s">
        <v>217</v>
      </c>
      <c r="F24" s="21" t="s">
        <v>162</v>
      </c>
      <c r="G24" s="21" t="s">
        <v>163</v>
      </c>
      <c r="H24" s="1" t="s">
        <v>218</v>
      </c>
      <c r="I24" s="1" t="s">
        <v>165</v>
      </c>
      <c r="J24" s="2">
        <v>74700</v>
      </c>
      <c r="K24" s="19" t="s">
        <v>166</v>
      </c>
      <c r="L24" s="21" t="s">
        <v>204</v>
      </c>
      <c r="M24" s="1" t="s">
        <v>168</v>
      </c>
      <c r="N24" s="21" t="s">
        <v>166</v>
      </c>
      <c r="O24" s="21" t="s">
        <v>166</v>
      </c>
      <c r="P24" s="21" t="s">
        <v>166</v>
      </c>
      <c r="Q24" s="21" t="s">
        <v>169</v>
      </c>
      <c r="R24" s="21" t="s">
        <v>166</v>
      </c>
      <c r="S24" s="21" t="s">
        <v>166</v>
      </c>
      <c r="T24" s="21" t="s">
        <v>166</v>
      </c>
      <c r="U24" s="21" t="s">
        <v>166</v>
      </c>
      <c r="V24" s="21" t="s">
        <v>166</v>
      </c>
      <c r="W24" s="21" t="s">
        <v>166</v>
      </c>
      <c r="X24" s="21" t="s">
        <v>166</v>
      </c>
      <c r="Y24" s="21" t="s">
        <v>166</v>
      </c>
      <c r="Z24" s="21" t="s">
        <v>166</v>
      </c>
      <c r="AA24" s="21" t="s">
        <v>166</v>
      </c>
      <c r="AB24" s="21" t="s">
        <v>166</v>
      </c>
      <c r="AC24" s="21" t="s">
        <v>170</v>
      </c>
      <c r="AD24" s="21" t="s">
        <v>171</v>
      </c>
      <c r="AE24" s="21" t="s">
        <v>166</v>
      </c>
      <c r="AF24" s="21" t="s">
        <v>166</v>
      </c>
      <c r="AG24" s="21" t="s">
        <v>166</v>
      </c>
    </row>
    <row r="25" s="12" customFormat="1" ht="28.5" spans="1:33">
      <c r="A25" s="21" t="s">
        <v>157</v>
      </c>
      <c r="B25" s="21" t="s">
        <v>215</v>
      </c>
      <c r="C25" s="21" t="s">
        <v>159</v>
      </c>
      <c r="D25" s="21" t="s">
        <v>216</v>
      </c>
      <c r="E25" s="21" t="s">
        <v>217</v>
      </c>
      <c r="F25" s="21" t="s">
        <v>172</v>
      </c>
      <c r="G25" s="21" t="s">
        <v>163</v>
      </c>
      <c r="H25" s="1" t="s">
        <v>218</v>
      </c>
      <c r="I25" s="1" t="s">
        <v>173</v>
      </c>
      <c r="J25" s="19" t="s">
        <v>166</v>
      </c>
      <c r="K25" s="2">
        <v>74700</v>
      </c>
      <c r="L25" s="21" t="s">
        <v>204</v>
      </c>
      <c r="M25" s="1" t="s">
        <v>168</v>
      </c>
      <c r="N25" s="21" t="s">
        <v>166</v>
      </c>
      <c r="O25" s="21" t="s">
        <v>166</v>
      </c>
      <c r="P25" s="21" t="s">
        <v>166</v>
      </c>
      <c r="Q25" s="21" t="s">
        <v>169</v>
      </c>
      <c r="R25" s="21" t="s">
        <v>166</v>
      </c>
      <c r="S25" s="21" t="s">
        <v>166</v>
      </c>
      <c r="T25" s="21" t="s">
        <v>166</v>
      </c>
      <c r="U25" s="21" t="s">
        <v>166</v>
      </c>
      <c r="V25" s="21" t="s">
        <v>166</v>
      </c>
      <c r="W25" s="21" t="s">
        <v>166</v>
      </c>
      <c r="X25" s="21" t="s">
        <v>166</v>
      </c>
      <c r="Y25" s="21" t="s">
        <v>166</v>
      </c>
      <c r="Z25" s="21" t="s">
        <v>166</v>
      </c>
      <c r="AA25" s="21" t="s">
        <v>166</v>
      </c>
      <c r="AB25" s="21" t="s">
        <v>166</v>
      </c>
      <c r="AC25" s="21" t="s">
        <v>166</v>
      </c>
      <c r="AD25" s="21" t="s">
        <v>171</v>
      </c>
      <c r="AE25" s="21" t="s">
        <v>166</v>
      </c>
      <c r="AF25" s="21" t="s">
        <v>166</v>
      </c>
      <c r="AG25" s="21" t="s">
        <v>166</v>
      </c>
    </row>
    <row r="26" s="12" customFormat="1" ht="28.5" spans="1:33">
      <c r="A26" s="21" t="s">
        <v>157</v>
      </c>
      <c r="B26" s="21" t="s">
        <v>215</v>
      </c>
      <c r="C26" s="21" t="s">
        <v>159</v>
      </c>
      <c r="D26" s="21" t="s">
        <v>216</v>
      </c>
      <c r="E26" s="21" t="s">
        <v>219</v>
      </c>
      <c r="F26" s="21" t="s">
        <v>187</v>
      </c>
      <c r="G26" s="21" t="s">
        <v>163</v>
      </c>
      <c r="H26" s="1" t="s">
        <v>220</v>
      </c>
      <c r="I26" s="1" t="s">
        <v>165</v>
      </c>
      <c r="J26" s="2">
        <v>118500</v>
      </c>
      <c r="K26" s="19" t="s">
        <v>166</v>
      </c>
      <c r="L26" s="21" t="s">
        <v>158</v>
      </c>
      <c r="M26" s="1" t="s">
        <v>168</v>
      </c>
      <c r="N26" s="21" t="s">
        <v>166</v>
      </c>
      <c r="O26" s="21" t="s">
        <v>166</v>
      </c>
      <c r="P26" s="21" t="s">
        <v>166</v>
      </c>
      <c r="Q26" s="21" t="s">
        <v>169</v>
      </c>
      <c r="R26" s="21" t="s">
        <v>166</v>
      </c>
      <c r="S26" s="21" t="s">
        <v>166</v>
      </c>
      <c r="T26" s="21" t="s">
        <v>166</v>
      </c>
      <c r="U26" s="21" t="s">
        <v>166</v>
      </c>
      <c r="V26" s="21" t="s">
        <v>166</v>
      </c>
      <c r="W26" s="21" t="s">
        <v>166</v>
      </c>
      <c r="X26" s="21" t="s">
        <v>166</v>
      </c>
      <c r="Y26" s="21" t="s">
        <v>166</v>
      </c>
      <c r="Z26" s="21" t="s">
        <v>166</v>
      </c>
      <c r="AA26" s="21" t="s">
        <v>166</v>
      </c>
      <c r="AB26" s="21" t="s">
        <v>166</v>
      </c>
      <c r="AC26" s="21" t="s">
        <v>200</v>
      </c>
      <c r="AD26" s="21" t="s">
        <v>171</v>
      </c>
      <c r="AE26" s="21" t="s">
        <v>166</v>
      </c>
      <c r="AF26" s="21" t="s">
        <v>166</v>
      </c>
      <c r="AG26" s="21" t="s">
        <v>166</v>
      </c>
    </row>
    <row r="27" s="12" customFormat="1" ht="28.5" spans="1:33">
      <c r="A27" s="21" t="s">
        <v>157</v>
      </c>
      <c r="B27" s="21" t="s">
        <v>215</v>
      </c>
      <c r="C27" s="21" t="s">
        <v>159</v>
      </c>
      <c r="D27" s="21" t="s">
        <v>216</v>
      </c>
      <c r="E27" s="21" t="s">
        <v>219</v>
      </c>
      <c r="F27" s="21" t="s">
        <v>190</v>
      </c>
      <c r="G27" s="21" t="s">
        <v>163</v>
      </c>
      <c r="H27" s="1" t="s">
        <v>220</v>
      </c>
      <c r="I27" s="1" t="s">
        <v>173</v>
      </c>
      <c r="J27" s="19" t="s">
        <v>166</v>
      </c>
      <c r="K27" s="2">
        <v>118500</v>
      </c>
      <c r="L27" s="21" t="s">
        <v>158</v>
      </c>
      <c r="M27" s="1" t="s">
        <v>168</v>
      </c>
      <c r="N27" s="21" t="s">
        <v>166</v>
      </c>
      <c r="O27" s="21" t="s">
        <v>166</v>
      </c>
      <c r="P27" s="21" t="s">
        <v>166</v>
      </c>
      <c r="Q27" s="21" t="s">
        <v>169</v>
      </c>
      <c r="R27" s="21" t="s">
        <v>166</v>
      </c>
      <c r="S27" s="21" t="s">
        <v>166</v>
      </c>
      <c r="T27" s="21" t="s">
        <v>166</v>
      </c>
      <c r="U27" s="21" t="s">
        <v>166</v>
      </c>
      <c r="V27" s="21" t="s">
        <v>166</v>
      </c>
      <c r="W27" s="21" t="s">
        <v>166</v>
      </c>
      <c r="X27" s="21" t="s">
        <v>166</v>
      </c>
      <c r="Y27" s="21" t="s">
        <v>166</v>
      </c>
      <c r="Z27" s="21" t="s">
        <v>166</v>
      </c>
      <c r="AA27" s="21" t="s">
        <v>166</v>
      </c>
      <c r="AB27" s="21" t="s">
        <v>166</v>
      </c>
      <c r="AC27" s="21" t="s">
        <v>166</v>
      </c>
      <c r="AD27" s="21" t="s">
        <v>171</v>
      </c>
      <c r="AE27" s="21" t="s">
        <v>166</v>
      </c>
      <c r="AF27" s="21" t="s">
        <v>166</v>
      </c>
      <c r="AG27" s="21" t="s">
        <v>166</v>
      </c>
    </row>
    <row r="28" s="12" customFormat="1" ht="28.5" spans="1:33">
      <c r="A28" s="21" t="s">
        <v>157</v>
      </c>
      <c r="B28" s="21" t="s">
        <v>215</v>
      </c>
      <c r="C28" s="21" t="s">
        <v>159</v>
      </c>
      <c r="D28" s="21" t="s">
        <v>216</v>
      </c>
      <c r="E28" s="21" t="s">
        <v>219</v>
      </c>
      <c r="F28" s="21" t="s">
        <v>197</v>
      </c>
      <c r="G28" s="21" t="s">
        <v>163</v>
      </c>
      <c r="H28" s="1" t="s">
        <v>221</v>
      </c>
      <c r="I28" s="1" t="s">
        <v>165</v>
      </c>
      <c r="J28" s="2">
        <v>-118500</v>
      </c>
      <c r="K28" s="19" t="s">
        <v>166</v>
      </c>
      <c r="L28" s="21" t="s">
        <v>158</v>
      </c>
      <c r="M28" s="1" t="s">
        <v>168</v>
      </c>
      <c r="N28" s="21" t="s">
        <v>166</v>
      </c>
      <c r="O28" s="21" t="s">
        <v>166</v>
      </c>
      <c r="P28" s="21" t="s">
        <v>166</v>
      </c>
      <c r="Q28" s="21" t="s">
        <v>169</v>
      </c>
      <c r="R28" s="21" t="s">
        <v>166</v>
      </c>
      <c r="S28" s="21" t="s">
        <v>166</v>
      </c>
      <c r="T28" s="21" t="s">
        <v>166</v>
      </c>
      <c r="U28" s="21" t="s">
        <v>166</v>
      </c>
      <c r="V28" s="21" t="s">
        <v>166</v>
      </c>
      <c r="W28" s="21" t="s">
        <v>166</v>
      </c>
      <c r="X28" s="21" t="s">
        <v>166</v>
      </c>
      <c r="Y28" s="21" t="s">
        <v>166</v>
      </c>
      <c r="Z28" s="21" t="s">
        <v>166</v>
      </c>
      <c r="AA28" s="21" t="s">
        <v>166</v>
      </c>
      <c r="AB28" s="21" t="s">
        <v>166</v>
      </c>
      <c r="AC28" s="21" t="s">
        <v>200</v>
      </c>
      <c r="AD28" s="21" t="s">
        <v>171</v>
      </c>
      <c r="AE28" s="21" t="s">
        <v>166</v>
      </c>
      <c r="AF28" s="21" t="s">
        <v>166</v>
      </c>
      <c r="AG28" s="21" t="s">
        <v>166</v>
      </c>
    </row>
    <row r="29" s="12" customFormat="1" ht="28.5" spans="1:33">
      <c r="A29" s="21" t="s">
        <v>157</v>
      </c>
      <c r="B29" s="21" t="s">
        <v>215</v>
      </c>
      <c r="C29" s="21" t="s">
        <v>159</v>
      </c>
      <c r="D29" s="21" t="s">
        <v>216</v>
      </c>
      <c r="E29" s="21" t="s">
        <v>219</v>
      </c>
      <c r="F29" s="21" t="s">
        <v>209</v>
      </c>
      <c r="G29" s="21" t="s">
        <v>163</v>
      </c>
      <c r="H29" s="1" t="s">
        <v>221</v>
      </c>
      <c r="I29" s="1" t="s">
        <v>173</v>
      </c>
      <c r="J29" s="19" t="s">
        <v>166</v>
      </c>
      <c r="K29" s="2">
        <v>-118500</v>
      </c>
      <c r="L29" s="21" t="s">
        <v>158</v>
      </c>
      <c r="M29" s="1" t="s">
        <v>168</v>
      </c>
      <c r="N29" s="21" t="s">
        <v>166</v>
      </c>
      <c r="O29" s="21" t="s">
        <v>166</v>
      </c>
      <c r="P29" s="21" t="s">
        <v>166</v>
      </c>
      <c r="Q29" s="21" t="s">
        <v>169</v>
      </c>
      <c r="R29" s="21" t="s">
        <v>166</v>
      </c>
      <c r="S29" s="21" t="s">
        <v>166</v>
      </c>
      <c r="T29" s="21" t="s">
        <v>166</v>
      </c>
      <c r="U29" s="21" t="s">
        <v>166</v>
      </c>
      <c r="V29" s="21" t="s">
        <v>166</v>
      </c>
      <c r="W29" s="21" t="s">
        <v>166</v>
      </c>
      <c r="X29" s="21" t="s">
        <v>166</v>
      </c>
      <c r="Y29" s="21" t="s">
        <v>166</v>
      </c>
      <c r="Z29" s="21" t="s">
        <v>166</v>
      </c>
      <c r="AA29" s="21" t="s">
        <v>166</v>
      </c>
      <c r="AB29" s="21" t="s">
        <v>166</v>
      </c>
      <c r="AC29" s="21" t="s">
        <v>166</v>
      </c>
      <c r="AD29" s="21" t="s">
        <v>171</v>
      </c>
      <c r="AE29" s="21" t="s">
        <v>166</v>
      </c>
      <c r="AF29" s="21" t="s">
        <v>166</v>
      </c>
      <c r="AG29" s="21" t="s">
        <v>166</v>
      </c>
    </row>
    <row r="30" s="12" customFormat="1" ht="28.5" spans="1:33">
      <c r="A30" s="21" t="s">
        <v>157</v>
      </c>
      <c r="B30" s="21" t="s">
        <v>222</v>
      </c>
      <c r="C30" s="21" t="s">
        <v>159</v>
      </c>
      <c r="D30" s="21" t="s">
        <v>223</v>
      </c>
      <c r="E30" s="21" t="s">
        <v>224</v>
      </c>
      <c r="F30" s="21" t="s">
        <v>162</v>
      </c>
      <c r="G30" s="21" t="s">
        <v>163</v>
      </c>
      <c r="H30" s="1" t="s">
        <v>90</v>
      </c>
      <c r="I30" s="1" t="s">
        <v>165</v>
      </c>
      <c r="J30" s="2">
        <v>260000</v>
      </c>
      <c r="K30" s="19" t="s">
        <v>166</v>
      </c>
      <c r="L30" s="21" t="s">
        <v>225</v>
      </c>
      <c r="M30" s="1" t="s">
        <v>168</v>
      </c>
      <c r="N30" s="21" t="s">
        <v>166</v>
      </c>
      <c r="O30" s="21" t="s">
        <v>166</v>
      </c>
      <c r="P30" s="21" t="s">
        <v>166</v>
      </c>
      <c r="Q30" s="21" t="s">
        <v>169</v>
      </c>
      <c r="R30" s="21" t="s">
        <v>166</v>
      </c>
      <c r="S30" s="21" t="s">
        <v>166</v>
      </c>
      <c r="T30" s="21" t="s">
        <v>166</v>
      </c>
      <c r="U30" s="21" t="s">
        <v>166</v>
      </c>
      <c r="V30" s="21" t="s">
        <v>166</v>
      </c>
      <c r="W30" s="21" t="s">
        <v>166</v>
      </c>
      <c r="X30" s="21" t="s">
        <v>166</v>
      </c>
      <c r="Y30" s="21" t="s">
        <v>166</v>
      </c>
      <c r="Z30" s="21" t="s">
        <v>166</v>
      </c>
      <c r="AA30" s="21" t="s">
        <v>166</v>
      </c>
      <c r="AB30" s="21" t="s">
        <v>166</v>
      </c>
      <c r="AC30" s="21" t="s">
        <v>170</v>
      </c>
      <c r="AD30" s="21" t="s">
        <v>171</v>
      </c>
      <c r="AE30" s="21" t="s">
        <v>166</v>
      </c>
      <c r="AF30" s="21" t="s">
        <v>166</v>
      </c>
      <c r="AG30" s="21" t="s">
        <v>166</v>
      </c>
    </row>
    <row r="31" s="12" customFormat="1" ht="28.5" spans="1:33">
      <c r="A31" s="21" t="s">
        <v>157</v>
      </c>
      <c r="B31" s="21" t="s">
        <v>222</v>
      </c>
      <c r="C31" s="21" t="s">
        <v>159</v>
      </c>
      <c r="D31" s="21" t="s">
        <v>223</v>
      </c>
      <c r="E31" s="21" t="s">
        <v>224</v>
      </c>
      <c r="F31" s="21" t="s">
        <v>172</v>
      </c>
      <c r="G31" s="21" t="s">
        <v>163</v>
      </c>
      <c r="H31" s="1" t="s">
        <v>90</v>
      </c>
      <c r="I31" s="1" t="s">
        <v>173</v>
      </c>
      <c r="J31" s="19" t="s">
        <v>166</v>
      </c>
      <c r="K31" s="2">
        <v>260000</v>
      </c>
      <c r="L31" s="21" t="s">
        <v>225</v>
      </c>
      <c r="M31" s="1" t="s">
        <v>168</v>
      </c>
      <c r="N31" s="21" t="s">
        <v>166</v>
      </c>
      <c r="O31" s="21" t="s">
        <v>166</v>
      </c>
      <c r="P31" s="21" t="s">
        <v>166</v>
      </c>
      <c r="Q31" s="21" t="s">
        <v>169</v>
      </c>
      <c r="R31" s="21" t="s">
        <v>166</v>
      </c>
      <c r="S31" s="21" t="s">
        <v>166</v>
      </c>
      <c r="T31" s="21" t="s">
        <v>166</v>
      </c>
      <c r="U31" s="21" t="s">
        <v>166</v>
      </c>
      <c r="V31" s="21" t="s">
        <v>166</v>
      </c>
      <c r="W31" s="21" t="s">
        <v>166</v>
      </c>
      <c r="X31" s="21" t="s">
        <v>166</v>
      </c>
      <c r="Y31" s="21" t="s">
        <v>166</v>
      </c>
      <c r="Z31" s="21" t="s">
        <v>166</v>
      </c>
      <c r="AA31" s="21" t="s">
        <v>166</v>
      </c>
      <c r="AB31" s="21" t="s">
        <v>166</v>
      </c>
      <c r="AC31" s="21" t="s">
        <v>166</v>
      </c>
      <c r="AD31" s="21" t="s">
        <v>171</v>
      </c>
      <c r="AE31" s="21" t="s">
        <v>166</v>
      </c>
      <c r="AF31" s="21" t="s">
        <v>166</v>
      </c>
      <c r="AG31" s="21" t="s">
        <v>166</v>
      </c>
    </row>
    <row r="32" s="12" customFormat="1" ht="28.5" spans="1:33">
      <c r="A32" s="21" t="s">
        <v>157</v>
      </c>
      <c r="B32" s="21" t="s">
        <v>222</v>
      </c>
      <c r="C32" s="21" t="s">
        <v>159</v>
      </c>
      <c r="D32" s="21" t="s">
        <v>223</v>
      </c>
      <c r="E32" s="21" t="s">
        <v>226</v>
      </c>
      <c r="F32" s="21" t="s">
        <v>162</v>
      </c>
      <c r="G32" s="21" t="s">
        <v>163</v>
      </c>
      <c r="H32" s="1" t="s">
        <v>227</v>
      </c>
      <c r="I32" s="1" t="s">
        <v>165</v>
      </c>
      <c r="J32" s="2">
        <v>118500</v>
      </c>
      <c r="K32" s="19" t="s">
        <v>166</v>
      </c>
      <c r="L32" s="21" t="s">
        <v>228</v>
      </c>
      <c r="M32" s="1" t="s">
        <v>168</v>
      </c>
      <c r="N32" s="21" t="s">
        <v>166</v>
      </c>
      <c r="O32" s="21" t="s">
        <v>166</v>
      </c>
      <c r="P32" s="21" t="s">
        <v>166</v>
      </c>
      <c r="Q32" s="21" t="s">
        <v>169</v>
      </c>
      <c r="R32" s="21" t="s">
        <v>166</v>
      </c>
      <c r="S32" s="21" t="s">
        <v>166</v>
      </c>
      <c r="T32" s="21" t="s">
        <v>166</v>
      </c>
      <c r="U32" s="21" t="s">
        <v>166</v>
      </c>
      <c r="V32" s="21" t="s">
        <v>166</v>
      </c>
      <c r="W32" s="21" t="s">
        <v>166</v>
      </c>
      <c r="X32" s="21" t="s">
        <v>166</v>
      </c>
      <c r="Y32" s="21" t="s">
        <v>166</v>
      </c>
      <c r="Z32" s="21" t="s">
        <v>166</v>
      </c>
      <c r="AA32" s="21" t="s">
        <v>166</v>
      </c>
      <c r="AB32" s="21" t="s">
        <v>166</v>
      </c>
      <c r="AC32" s="21" t="s">
        <v>170</v>
      </c>
      <c r="AD32" s="21" t="s">
        <v>171</v>
      </c>
      <c r="AE32" s="21" t="s">
        <v>166</v>
      </c>
      <c r="AF32" s="21" t="s">
        <v>166</v>
      </c>
      <c r="AG32" s="21" t="s">
        <v>166</v>
      </c>
    </row>
    <row r="33" s="12" customFormat="1" ht="39" customHeight="1" spans="1:33">
      <c r="A33" s="21" t="s">
        <v>157</v>
      </c>
      <c r="B33" s="21" t="s">
        <v>222</v>
      </c>
      <c r="C33" s="21" t="s">
        <v>159</v>
      </c>
      <c r="D33" s="21" t="s">
        <v>223</v>
      </c>
      <c r="E33" s="21" t="s">
        <v>226</v>
      </c>
      <c r="F33" s="21" t="s">
        <v>172</v>
      </c>
      <c r="G33" s="21" t="s">
        <v>163</v>
      </c>
      <c r="H33" s="1" t="s">
        <v>227</v>
      </c>
      <c r="I33" s="1" t="s">
        <v>173</v>
      </c>
      <c r="J33" s="19" t="s">
        <v>166</v>
      </c>
      <c r="K33" s="2">
        <v>118500</v>
      </c>
      <c r="L33" s="21" t="s">
        <v>228</v>
      </c>
      <c r="M33" s="1" t="s">
        <v>168</v>
      </c>
      <c r="N33" s="21" t="s">
        <v>166</v>
      </c>
      <c r="O33" s="21" t="s">
        <v>166</v>
      </c>
      <c r="P33" s="21" t="s">
        <v>166</v>
      </c>
      <c r="Q33" s="21" t="s">
        <v>169</v>
      </c>
      <c r="R33" s="21" t="s">
        <v>166</v>
      </c>
      <c r="S33" s="21" t="s">
        <v>166</v>
      </c>
      <c r="T33" s="21" t="s">
        <v>166</v>
      </c>
      <c r="U33" s="21" t="s">
        <v>166</v>
      </c>
      <c r="V33" s="21" t="s">
        <v>166</v>
      </c>
      <c r="W33" s="21" t="s">
        <v>166</v>
      </c>
      <c r="X33" s="21" t="s">
        <v>166</v>
      </c>
      <c r="Y33" s="21" t="s">
        <v>166</v>
      </c>
      <c r="Z33" s="21" t="s">
        <v>166</v>
      </c>
      <c r="AA33" s="21" t="s">
        <v>166</v>
      </c>
      <c r="AB33" s="21" t="s">
        <v>166</v>
      </c>
      <c r="AC33" s="21" t="s">
        <v>166</v>
      </c>
      <c r="AD33" s="21" t="s">
        <v>171</v>
      </c>
      <c r="AE33" s="21" t="s">
        <v>166</v>
      </c>
      <c r="AF33" s="21" t="s">
        <v>166</v>
      </c>
      <c r="AG33" s="21" t="s">
        <v>166</v>
      </c>
    </row>
    <row r="34" s="12" customFormat="1" ht="28.5" spans="1:33">
      <c r="A34" s="28" t="s">
        <v>157</v>
      </c>
      <c r="B34" s="28" t="s">
        <v>229</v>
      </c>
      <c r="C34" s="28" t="s">
        <v>159</v>
      </c>
      <c r="D34" s="28" t="s">
        <v>230</v>
      </c>
      <c r="E34" s="28" t="s">
        <v>231</v>
      </c>
      <c r="F34" s="28" t="s">
        <v>162</v>
      </c>
      <c r="G34" s="28" t="s">
        <v>163</v>
      </c>
      <c r="H34" s="9" t="s">
        <v>92</v>
      </c>
      <c r="I34" s="9" t="s">
        <v>189</v>
      </c>
      <c r="J34" s="10">
        <v>1290000</v>
      </c>
      <c r="K34" s="27" t="s">
        <v>166</v>
      </c>
      <c r="L34" s="28" t="s">
        <v>232</v>
      </c>
      <c r="M34" s="9" t="s">
        <v>168</v>
      </c>
      <c r="N34" s="21" t="s">
        <v>166</v>
      </c>
      <c r="O34" s="21" t="s">
        <v>166</v>
      </c>
      <c r="P34" s="21" t="s">
        <v>166</v>
      </c>
      <c r="Q34" s="28" t="s">
        <v>191</v>
      </c>
      <c r="R34" s="21" t="s">
        <v>166</v>
      </c>
      <c r="S34" s="21" t="s">
        <v>166</v>
      </c>
      <c r="T34" s="21" t="s">
        <v>166</v>
      </c>
      <c r="U34" s="21" t="s">
        <v>166</v>
      </c>
      <c r="V34" s="21" t="s">
        <v>166</v>
      </c>
      <c r="W34" s="21" t="s">
        <v>166</v>
      </c>
      <c r="X34" s="21" t="s">
        <v>166</v>
      </c>
      <c r="Y34" s="21" t="s">
        <v>166</v>
      </c>
      <c r="Z34" s="21" t="s">
        <v>166</v>
      </c>
      <c r="AA34" s="21" t="s">
        <v>166</v>
      </c>
      <c r="AB34" s="21" t="s">
        <v>166</v>
      </c>
      <c r="AC34" s="28" t="s">
        <v>170</v>
      </c>
      <c r="AD34" s="28" t="s">
        <v>171</v>
      </c>
      <c r="AE34" s="28" t="s">
        <v>166</v>
      </c>
      <c r="AF34" s="28" t="s">
        <v>166</v>
      </c>
      <c r="AG34" s="28" t="s">
        <v>166</v>
      </c>
    </row>
    <row r="35" s="12" customFormat="1" ht="28.5" spans="1:33">
      <c r="A35" s="21" t="s">
        <v>157</v>
      </c>
      <c r="B35" s="21" t="s">
        <v>229</v>
      </c>
      <c r="C35" s="21" t="s">
        <v>159</v>
      </c>
      <c r="D35" s="21" t="s">
        <v>230</v>
      </c>
      <c r="E35" s="21" t="s">
        <v>231</v>
      </c>
      <c r="F35" s="21" t="s">
        <v>172</v>
      </c>
      <c r="G35" s="21" t="s">
        <v>163</v>
      </c>
      <c r="H35" s="1" t="s">
        <v>92</v>
      </c>
      <c r="I35" s="1" t="s">
        <v>193</v>
      </c>
      <c r="J35" s="19" t="s">
        <v>166</v>
      </c>
      <c r="K35" s="2">
        <v>1290000</v>
      </c>
      <c r="L35" s="21" t="s">
        <v>232</v>
      </c>
      <c r="M35" s="1" t="s">
        <v>168</v>
      </c>
      <c r="N35" s="21" t="s">
        <v>166</v>
      </c>
      <c r="O35" s="21" t="s">
        <v>166</v>
      </c>
      <c r="P35" s="21" t="s">
        <v>166</v>
      </c>
      <c r="Q35" s="21" t="s">
        <v>191</v>
      </c>
      <c r="R35" s="21" t="s">
        <v>166</v>
      </c>
      <c r="S35" s="21" t="s">
        <v>166</v>
      </c>
      <c r="T35" s="21" t="s">
        <v>166</v>
      </c>
      <c r="U35" s="21" t="s">
        <v>166</v>
      </c>
      <c r="V35" s="21" t="s">
        <v>166</v>
      </c>
      <c r="W35" s="21" t="s">
        <v>166</v>
      </c>
      <c r="X35" s="21" t="s">
        <v>166</v>
      </c>
      <c r="Y35" s="21" t="s">
        <v>166</v>
      </c>
      <c r="Z35" s="21" t="s">
        <v>166</v>
      </c>
      <c r="AA35" s="21" t="s">
        <v>166</v>
      </c>
      <c r="AB35" s="21" t="s">
        <v>166</v>
      </c>
      <c r="AC35" s="21" t="s">
        <v>166</v>
      </c>
      <c r="AD35" s="21" t="s">
        <v>171</v>
      </c>
      <c r="AE35" s="21" t="s">
        <v>166</v>
      </c>
      <c r="AF35" s="21" t="s">
        <v>166</v>
      </c>
      <c r="AG35" s="21" t="s">
        <v>166</v>
      </c>
    </row>
    <row r="36" s="12" customFormat="1" ht="28.5" spans="1:33">
      <c r="A36" s="21" t="s">
        <v>157</v>
      </c>
      <c r="B36" s="21" t="s">
        <v>233</v>
      </c>
      <c r="C36" s="21" t="s">
        <v>159</v>
      </c>
      <c r="D36" s="21" t="s">
        <v>234</v>
      </c>
      <c r="E36" s="21" t="s">
        <v>235</v>
      </c>
      <c r="F36" s="21" t="s">
        <v>162</v>
      </c>
      <c r="G36" s="21" t="s">
        <v>163</v>
      </c>
      <c r="H36" s="1" t="s">
        <v>236</v>
      </c>
      <c r="I36" s="1" t="s">
        <v>189</v>
      </c>
      <c r="J36" s="2">
        <v>450000</v>
      </c>
      <c r="K36" s="19" t="s">
        <v>166</v>
      </c>
      <c r="L36" s="21" t="s">
        <v>232</v>
      </c>
      <c r="M36" s="1" t="s">
        <v>168</v>
      </c>
      <c r="N36" s="21" t="s">
        <v>166</v>
      </c>
      <c r="O36" s="21" t="s">
        <v>166</v>
      </c>
      <c r="P36" s="21" t="s">
        <v>166</v>
      </c>
      <c r="Q36" s="21" t="s">
        <v>191</v>
      </c>
      <c r="R36" s="21" t="s">
        <v>166</v>
      </c>
      <c r="S36" s="21" t="s">
        <v>166</v>
      </c>
      <c r="T36" s="21" t="s">
        <v>166</v>
      </c>
      <c r="U36" s="21" t="s">
        <v>166</v>
      </c>
      <c r="V36" s="21" t="s">
        <v>166</v>
      </c>
      <c r="W36" s="21" t="s">
        <v>166</v>
      </c>
      <c r="X36" s="21" t="s">
        <v>166</v>
      </c>
      <c r="Y36" s="21" t="s">
        <v>166</v>
      </c>
      <c r="Z36" s="21" t="s">
        <v>166</v>
      </c>
      <c r="AA36" s="21" t="s">
        <v>166</v>
      </c>
      <c r="AB36" s="21" t="s">
        <v>166</v>
      </c>
      <c r="AC36" s="21" t="s">
        <v>200</v>
      </c>
      <c r="AD36" s="21" t="s">
        <v>171</v>
      </c>
      <c r="AE36" s="21" t="s">
        <v>166</v>
      </c>
      <c r="AF36" s="21" t="s">
        <v>166</v>
      </c>
      <c r="AG36" s="21" t="s">
        <v>166</v>
      </c>
    </row>
    <row r="37" s="12" customFormat="1" ht="28.5" spans="1:33">
      <c r="A37" s="21" t="s">
        <v>157</v>
      </c>
      <c r="B37" s="21" t="s">
        <v>233</v>
      </c>
      <c r="C37" s="21" t="s">
        <v>159</v>
      </c>
      <c r="D37" s="21" t="s">
        <v>234</v>
      </c>
      <c r="E37" s="21" t="s">
        <v>235</v>
      </c>
      <c r="F37" s="21" t="s">
        <v>172</v>
      </c>
      <c r="G37" s="21" t="s">
        <v>163</v>
      </c>
      <c r="H37" s="1" t="s">
        <v>236</v>
      </c>
      <c r="I37" s="1" t="s">
        <v>193</v>
      </c>
      <c r="J37" s="19" t="s">
        <v>166</v>
      </c>
      <c r="K37" s="2">
        <v>450000</v>
      </c>
      <c r="L37" s="21" t="s">
        <v>232</v>
      </c>
      <c r="M37" s="1" t="s">
        <v>168</v>
      </c>
      <c r="N37" s="21" t="s">
        <v>166</v>
      </c>
      <c r="O37" s="21" t="s">
        <v>166</v>
      </c>
      <c r="P37" s="21" t="s">
        <v>166</v>
      </c>
      <c r="Q37" s="21" t="s">
        <v>191</v>
      </c>
      <c r="R37" s="21" t="s">
        <v>166</v>
      </c>
      <c r="S37" s="21" t="s">
        <v>166</v>
      </c>
      <c r="T37" s="21" t="s">
        <v>166</v>
      </c>
      <c r="U37" s="21" t="s">
        <v>166</v>
      </c>
      <c r="V37" s="21" t="s">
        <v>166</v>
      </c>
      <c r="W37" s="21" t="s">
        <v>166</v>
      </c>
      <c r="X37" s="21" t="s">
        <v>166</v>
      </c>
      <c r="Y37" s="21" t="s">
        <v>166</v>
      </c>
      <c r="Z37" s="21" t="s">
        <v>166</v>
      </c>
      <c r="AA37" s="21" t="s">
        <v>166</v>
      </c>
      <c r="AB37" s="21" t="s">
        <v>166</v>
      </c>
      <c r="AC37" s="21" t="s">
        <v>166</v>
      </c>
      <c r="AD37" s="21" t="s">
        <v>171</v>
      </c>
      <c r="AE37" s="21" t="s">
        <v>166</v>
      </c>
      <c r="AF37" s="21" t="s">
        <v>166</v>
      </c>
      <c r="AG37" s="21" t="s">
        <v>166</v>
      </c>
    </row>
    <row r="38" s="12" customFormat="1" ht="28.5" spans="1:33">
      <c r="A38" s="21" t="s">
        <v>157</v>
      </c>
      <c r="B38" s="21" t="s">
        <v>233</v>
      </c>
      <c r="C38" s="21" t="s">
        <v>159</v>
      </c>
      <c r="D38" s="21" t="s">
        <v>237</v>
      </c>
      <c r="E38" s="21" t="s">
        <v>238</v>
      </c>
      <c r="F38" s="21" t="s">
        <v>162</v>
      </c>
      <c r="G38" s="21" t="s">
        <v>163</v>
      </c>
      <c r="H38" s="1" t="s">
        <v>183</v>
      </c>
      <c r="I38" s="1" t="s">
        <v>189</v>
      </c>
      <c r="J38" s="2">
        <v>966400</v>
      </c>
      <c r="K38" s="19" t="s">
        <v>166</v>
      </c>
      <c r="L38" s="21" t="s">
        <v>239</v>
      </c>
      <c r="M38" s="1" t="s">
        <v>168</v>
      </c>
      <c r="N38" s="21" t="s">
        <v>166</v>
      </c>
      <c r="O38" s="21" t="s">
        <v>166</v>
      </c>
      <c r="P38" s="21" t="s">
        <v>166</v>
      </c>
      <c r="Q38" s="21" t="s">
        <v>191</v>
      </c>
      <c r="R38" s="21" t="s">
        <v>166</v>
      </c>
      <c r="S38" s="21" t="s">
        <v>166</v>
      </c>
      <c r="T38" s="21" t="s">
        <v>166</v>
      </c>
      <c r="U38" s="21" t="s">
        <v>166</v>
      </c>
      <c r="V38" s="21" t="s">
        <v>166</v>
      </c>
      <c r="W38" s="21" t="s">
        <v>166</v>
      </c>
      <c r="X38" s="21" t="s">
        <v>166</v>
      </c>
      <c r="Y38" s="21" t="s">
        <v>166</v>
      </c>
      <c r="Z38" s="21" t="s">
        <v>166</v>
      </c>
      <c r="AA38" s="21" t="s">
        <v>166</v>
      </c>
      <c r="AB38" s="21" t="s">
        <v>166</v>
      </c>
      <c r="AC38" s="21" t="s">
        <v>170</v>
      </c>
      <c r="AD38" s="21" t="s">
        <v>171</v>
      </c>
      <c r="AE38" s="21" t="s">
        <v>166</v>
      </c>
      <c r="AF38" s="21" t="s">
        <v>166</v>
      </c>
      <c r="AG38" s="21" t="s">
        <v>166</v>
      </c>
    </row>
    <row r="39" s="12" customFormat="1" ht="28.5" spans="1:33">
      <c r="A39" s="21" t="s">
        <v>157</v>
      </c>
      <c r="B39" s="21" t="s">
        <v>233</v>
      </c>
      <c r="C39" s="21" t="s">
        <v>159</v>
      </c>
      <c r="D39" s="21" t="s">
        <v>237</v>
      </c>
      <c r="E39" s="21" t="s">
        <v>238</v>
      </c>
      <c r="F39" s="21" t="s">
        <v>172</v>
      </c>
      <c r="G39" s="21" t="s">
        <v>163</v>
      </c>
      <c r="H39" s="1" t="s">
        <v>183</v>
      </c>
      <c r="I39" s="1" t="s">
        <v>193</v>
      </c>
      <c r="J39" s="19" t="s">
        <v>166</v>
      </c>
      <c r="K39" s="2">
        <v>966400</v>
      </c>
      <c r="L39" s="21" t="s">
        <v>239</v>
      </c>
      <c r="M39" s="1" t="s">
        <v>168</v>
      </c>
      <c r="N39" s="21" t="s">
        <v>166</v>
      </c>
      <c r="O39" s="21" t="s">
        <v>166</v>
      </c>
      <c r="P39" s="21" t="s">
        <v>166</v>
      </c>
      <c r="Q39" s="21" t="s">
        <v>191</v>
      </c>
      <c r="R39" s="21" t="s">
        <v>166</v>
      </c>
      <c r="S39" s="21" t="s">
        <v>166</v>
      </c>
      <c r="T39" s="21" t="s">
        <v>166</v>
      </c>
      <c r="U39" s="21" t="s">
        <v>166</v>
      </c>
      <c r="V39" s="21" t="s">
        <v>166</v>
      </c>
      <c r="W39" s="21" t="s">
        <v>166</v>
      </c>
      <c r="X39" s="21" t="s">
        <v>166</v>
      </c>
      <c r="Y39" s="21" t="s">
        <v>166</v>
      </c>
      <c r="Z39" s="21" t="s">
        <v>166</v>
      </c>
      <c r="AA39" s="21" t="s">
        <v>166</v>
      </c>
      <c r="AB39" s="21" t="s">
        <v>166</v>
      </c>
      <c r="AC39" s="21" t="s">
        <v>166</v>
      </c>
      <c r="AD39" s="21" t="s">
        <v>171</v>
      </c>
      <c r="AE39" s="21" t="s">
        <v>166</v>
      </c>
      <c r="AF39" s="21" t="s">
        <v>166</v>
      </c>
      <c r="AG39" s="21" t="s">
        <v>166</v>
      </c>
    </row>
    <row r="40" s="12" customFormat="1" ht="28.5" spans="1:33">
      <c r="A40" s="21" t="s">
        <v>157</v>
      </c>
      <c r="B40" s="21" t="s">
        <v>233</v>
      </c>
      <c r="C40" s="21" t="s">
        <v>159</v>
      </c>
      <c r="D40" s="21" t="s">
        <v>240</v>
      </c>
      <c r="E40" s="21" t="s">
        <v>241</v>
      </c>
      <c r="F40" s="21" t="s">
        <v>187</v>
      </c>
      <c r="G40" s="21" t="s">
        <v>163</v>
      </c>
      <c r="H40" s="1" t="s">
        <v>242</v>
      </c>
      <c r="I40" s="1" t="s">
        <v>189</v>
      </c>
      <c r="J40" s="2">
        <v>108000</v>
      </c>
      <c r="K40" s="19" t="s">
        <v>166</v>
      </c>
      <c r="L40" s="21" t="s">
        <v>243</v>
      </c>
      <c r="M40" s="1" t="s">
        <v>168</v>
      </c>
      <c r="N40" s="21" t="s">
        <v>166</v>
      </c>
      <c r="O40" s="21" t="s">
        <v>166</v>
      </c>
      <c r="P40" s="21" t="s">
        <v>166</v>
      </c>
      <c r="Q40" s="21" t="s">
        <v>191</v>
      </c>
      <c r="R40" s="21" t="s">
        <v>166</v>
      </c>
      <c r="S40" s="21" t="s">
        <v>166</v>
      </c>
      <c r="T40" s="21" t="s">
        <v>166</v>
      </c>
      <c r="U40" s="21" t="s">
        <v>166</v>
      </c>
      <c r="V40" s="21" t="s">
        <v>166</v>
      </c>
      <c r="W40" s="21" t="s">
        <v>166</v>
      </c>
      <c r="X40" s="21" t="s">
        <v>166</v>
      </c>
      <c r="Y40" s="21" t="s">
        <v>166</v>
      </c>
      <c r="Z40" s="21" t="s">
        <v>166</v>
      </c>
      <c r="AA40" s="21" t="s">
        <v>166</v>
      </c>
      <c r="AB40" s="21" t="s">
        <v>166</v>
      </c>
      <c r="AC40" s="21" t="s">
        <v>170</v>
      </c>
      <c r="AD40" s="21" t="s">
        <v>171</v>
      </c>
      <c r="AE40" s="21" t="s">
        <v>166</v>
      </c>
      <c r="AF40" s="21" t="s">
        <v>166</v>
      </c>
      <c r="AG40" s="21" t="s">
        <v>166</v>
      </c>
    </row>
    <row r="41" s="12" customFormat="1" ht="28.5" spans="1:33">
      <c r="A41" s="21" t="s">
        <v>157</v>
      </c>
      <c r="B41" s="21" t="s">
        <v>233</v>
      </c>
      <c r="C41" s="21" t="s">
        <v>159</v>
      </c>
      <c r="D41" s="21" t="s">
        <v>240</v>
      </c>
      <c r="E41" s="21" t="s">
        <v>241</v>
      </c>
      <c r="F41" s="21" t="s">
        <v>190</v>
      </c>
      <c r="G41" s="21" t="s">
        <v>163</v>
      </c>
      <c r="H41" s="1" t="s">
        <v>242</v>
      </c>
      <c r="I41" s="1" t="s">
        <v>193</v>
      </c>
      <c r="J41" s="19" t="s">
        <v>166</v>
      </c>
      <c r="K41" s="2">
        <v>108000</v>
      </c>
      <c r="L41" s="21" t="s">
        <v>243</v>
      </c>
      <c r="M41" s="1" t="s">
        <v>168</v>
      </c>
      <c r="N41" s="21" t="s">
        <v>166</v>
      </c>
      <c r="O41" s="21" t="s">
        <v>166</v>
      </c>
      <c r="P41" s="21" t="s">
        <v>166</v>
      </c>
      <c r="Q41" s="21" t="s">
        <v>191</v>
      </c>
      <c r="R41" s="21" t="s">
        <v>166</v>
      </c>
      <c r="S41" s="21" t="s">
        <v>166</v>
      </c>
      <c r="T41" s="21" t="s">
        <v>166</v>
      </c>
      <c r="U41" s="21" t="s">
        <v>166</v>
      </c>
      <c r="V41" s="21" t="s">
        <v>166</v>
      </c>
      <c r="W41" s="21" t="s">
        <v>166</v>
      </c>
      <c r="X41" s="21" t="s">
        <v>166</v>
      </c>
      <c r="Y41" s="21" t="s">
        <v>166</v>
      </c>
      <c r="Z41" s="21" t="s">
        <v>166</v>
      </c>
      <c r="AA41" s="21" t="s">
        <v>166</v>
      </c>
      <c r="AB41" s="21" t="s">
        <v>166</v>
      </c>
      <c r="AC41" s="21" t="s">
        <v>166</v>
      </c>
      <c r="AD41" s="21" t="s">
        <v>171</v>
      </c>
      <c r="AE41" s="21" t="s">
        <v>166</v>
      </c>
      <c r="AF41" s="21" t="s">
        <v>166</v>
      </c>
      <c r="AG41" s="21" t="s">
        <v>166</v>
      </c>
    </row>
    <row r="42" s="12" customFormat="1" ht="28.5" spans="1:33">
      <c r="A42" s="21" t="s">
        <v>157</v>
      </c>
      <c r="B42" s="21" t="s">
        <v>233</v>
      </c>
      <c r="C42" s="21" t="s">
        <v>159</v>
      </c>
      <c r="D42" s="21" t="s">
        <v>240</v>
      </c>
      <c r="E42" s="21" t="s">
        <v>241</v>
      </c>
      <c r="F42" s="21" t="s">
        <v>197</v>
      </c>
      <c r="G42" s="21" t="s">
        <v>163</v>
      </c>
      <c r="H42" s="1" t="s">
        <v>242</v>
      </c>
      <c r="I42" s="1" t="s">
        <v>189</v>
      </c>
      <c r="J42" s="2">
        <v>72000</v>
      </c>
      <c r="K42" s="19" t="s">
        <v>166</v>
      </c>
      <c r="L42" s="21" t="s">
        <v>243</v>
      </c>
      <c r="M42" s="1" t="s">
        <v>168</v>
      </c>
      <c r="N42" s="21" t="s">
        <v>166</v>
      </c>
      <c r="O42" s="21" t="s">
        <v>166</v>
      </c>
      <c r="P42" s="21" t="s">
        <v>166</v>
      </c>
      <c r="Q42" s="21" t="s">
        <v>191</v>
      </c>
      <c r="R42" s="21" t="s">
        <v>166</v>
      </c>
      <c r="S42" s="21" t="s">
        <v>166</v>
      </c>
      <c r="T42" s="21" t="s">
        <v>166</v>
      </c>
      <c r="U42" s="21" t="s">
        <v>166</v>
      </c>
      <c r="V42" s="21" t="s">
        <v>166</v>
      </c>
      <c r="W42" s="21" t="s">
        <v>166</v>
      </c>
      <c r="X42" s="21" t="s">
        <v>166</v>
      </c>
      <c r="Y42" s="21" t="s">
        <v>166</v>
      </c>
      <c r="Z42" s="21" t="s">
        <v>166</v>
      </c>
      <c r="AA42" s="21" t="s">
        <v>166</v>
      </c>
      <c r="AB42" s="21" t="s">
        <v>166</v>
      </c>
      <c r="AC42" s="21" t="s">
        <v>170</v>
      </c>
      <c r="AD42" s="21" t="s">
        <v>171</v>
      </c>
      <c r="AE42" s="21" t="s">
        <v>166</v>
      </c>
      <c r="AF42" s="21" t="s">
        <v>166</v>
      </c>
      <c r="AG42" s="21" t="s">
        <v>166</v>
      </c>
    </row>
    <row r="43" s="12" customFormat="1" ht="28.5" spans="1:33">
      <c r="A43" s="21" t="s">
        <v>157</v>
      </c>
      <c r="B43" s="21" t="s">
        <v>233</v>
      </c>
      <c r="C43" s="21" t="s">
        <v>159</v>
      </c>
      <c r="D43" s="21" t="s">
        <v>240</v>
      </c>
      <c r="E43" s="21" t="s">
        <v>241</v>
      </c>
      <c r="F43" s="21" t="s">
        <v>209</v>
      </c>
      <c r="G43" s="21" t="s">
        <v>163</v>
      </c>
      <c r="H43" s="1" t="s">
        <v>242</v>
      </c>
      <c r="I43" s="1" t="s">
        <v>193</v>
      </c>
      <c r="J43" s="19" t="s">
        <v>166</v>
      </c>
      <c r="K43" s="2">
        <v>72000</v>
      </c>
      <c r="L43" s="21" t="s">
        <v>243</v>
      </c>
      <c r="M43" s="1" t="s">
        <v>168</v>
      </c>
      <c r="N43" s="21" t="s">
        <v>166</v>
      </c>
      <c r="O43" s="21" t="s">
        <v>166</v>
      </c>
      <c r="P43" s="21" t="s">
        <v>166</v>
      </c>
      <c r="Q43" s="21" t="s">
        <v>191</v>
      </c>
      <c r="R43" s="21" t="s">
        <v>166</v>
      </c>
      <c r="S43" s="21" t="s">
        <v>166</v>
      </c>
      <c r="T43" s="21" t="s">
        <v>166</v>
      </c>
      <c r="U43" s="21" t="s">
        <v>166</v>
      </c>
      <c r="V43" s="21" t="s">
        <v>166</v>
      </c>
      <c r="W43" s="21" t="s">
        <v>166</v>
      </c>
      <c r="X43" s="21" t="s">
        <v>166</v>
      </c>
      <c r="Y43" s="21" t="s">
        <v>166</v>
      </c>
      <c r="Z43" s="21" t="s">
        <v>166</v>
      </c>
      <c r="AA43" s="21" t="s">
        <v>166</v>
      </c>
      <c r="AB43" s="21" t="s">
        <v>166</v>
      </c>
      <c r="AC43" s="21" t="s">
        <v>166</v>
      </c>
      <c r="AD43" s="21" t="s">
        <v>171</v>
      </c>
      <c r="AE43" s="21" t="s">
        <v>166</v>
      </c>
      <c r="AF43" s="21" t="s">
        <v>166</v>
      </c>
      <c r="AG43" s="21" t="s">
        <v>166</v>
      </c>
    </row>
    <row r="44" s="12" customFormat="1" ht="28.5" spans="1:33">
      <c r="A44" s="21" t="s">
        <v>157</v>
      </c>
      <c r="B44" s="21" t="s">
        <v>233</v>
      </c>
      <c r="C44" s="21" t="s">
        <v>159</v>
      </c>
      <c r="D44" s="21" t="s">
        <v>240</v>
      </c>
      <c r="E44" s="21" t="s">
        <v>244</v>
      </c>
      <c r="F44" s="21" t="s">
        <v>187</v>
      </c>
      <c r="G44" s="21" t="s">
        <v>163</v>
      </c>
      <c r="H44" s="1" t="s">
        <v>245</v>
      </c>
      <c r="I44" s="1" t="s">
        <v>189</v>
      </c>
      <c r="J44" s="2">
        <v>159000</v>
      </c>
      <c r="K44" s="19" t="s">
        <v>166</v>
      </c>
      <c r="L44" s="21" t="s">
        <v>246</v>
      </c>
      <c r="M44" s="1" t="s">
        <v>168</v>
      </c>
      <c r="N44" s="21" t="s">
        <v>166</v>
      </c>
      <c r="O44" s="21" t="s">
        <v>166</v>
      </c>
      <c r="P44" s="21" t="s">
        <v>166</v>
      </c>
      <c r="Q44" s="21" t="s">
        <v>191</v>
      </c>
      <c r="R44" s="21" t="s">
        <v>166</v>
      </c>
      <c r="S44" s="21" t="s">
        <v>166</v>
      </c>
      <c r="T44" s="21" t="s">
        <v>166</v>
      </c>
      <c r="U44" s="21" t="s">
        <v>166</v>
      </c>
      <c r="V44" s="21" t="s">
        <v>166</v>
      </c>
      <c r="W44" s="21" t="s">
        <v>166</v>
      </c>
      <c r="X44" s="21" t="s">
        <v>166</v>
      </c>
      <c r="Y44" s="21" t="s">
        <v>166</v>
      </c>
      <c r="Z44" s="21" t="s">
        <v>166</v>
      </c>
      <c r="AA44" s="21" t="s">
        <v>166</v>
      </c>
      <c r="AB44" s="21" t="s">
        <v>166</v>
      </c>
      <c r="AC44" s="21" t="s">
        <v>170</v>
      </c>
      <c r="AD44" s="21" t="s">
        <v>171</v>
      </c>
      <c r="AE44" s="21" t="s">
        <v>166</v>
      </c>
      <c r="AF44" s="21" t="s">
        <v>166</v>
      </c>
      <c r="AG44" s="21" t="s">
        <v>166</v>
      </c>
    </row>
    <row r="45" s="12" customFormat="1" ht="28.5" spans="1:33">
      <c r="A45" s="21" t="s">
        <v>157</v>
      </c>
      <c r="B45" s="21" t="s">
        <v>233</v>
      </c>
      <c r="C45" s="21" t="s">
        <v>159</v>
      </c>
      <c r="D45" s="21" t="s">
        <v>240</v>
      </c>
      <c r="E45" s="21" t="s">
        <v>244</v>
      </c>
      <c r="F45" s="21" t="s">
        <v>190</v>
      </c>
      <c r="G45" s="21" t="s">
        <v>163</v>
      </c>
      <c r="H45" s="1" t="s">
        <v>245</v>
      </c>
      <c r="I45" s="1" t="s">
        <v>193</v>
      </c>
      <c r="J45" s="19" t="s">
        <v>166</v>
      </c>
      <c r="K45" s="2">
        <v>159000</v>
      </c>
      <c r="L45" s="21" t="s">
        <v>246</v>
      </c>
      <c r="M45" s="1" t="s">
        <v>168</v>
      </c>
      <c r="N45" s="21" t="s">
        <v>166</v>
      </c>
      <c r="O45" s="21" t="s">
        <v>166</v>
      </c>
      <c r="P45" s="21" t="s">
        <v>166</v>
      </c>
      <c r="Q45" s="21" t="s">
        <v>191</v>
      </c>
      <c r="R45" s="21" t="s">
        <v>166</v>
      </c>
      <c r="S45" s="21" t="s">
        <v>166</v>
      </c>
      <c r="T45" s="21" t="s">
        <v>166</v>
      </c>
      <c r="U45" s="21" t="s">
        <v>166</v>
      </c>
      <c r="V45" s="21" t="s">
        <v>166</v>
      </c>
      <c r="W45" s="21" t="s">
        <v>166</v>
      </c>
      <c r="X45" s="21" t="s">
        <v>166</v>
      </c>
      <c r="Y45" s="21" t="s">
        <v>166</v>
      </c>
      <c r="Z45" s="21" t="s">
        <v>166</v>
      </c>
      <c r="AA45" s="21" t="s">
        <v>166</v>
      </c>
      <c r="AB45" s="21" t="s">
        <v>166</v>
      </c>
      <c r="AC45" s="21" t="s">
        <v>166</v>
      </c>
      <c r="AD45" s="21" t="s">
        <v>171</v>
      </c>
      <c r="AE45" s="21" t="s">
        <v>166</v>
      </c>
      <c r="AF45" s="21" t="s">
        <v>166</v>
      </c>
      <c r="AG45" s="21" t="s">
        <v>166</v>
      </c>
    </row>
    <row r="46" s="12" customFormat="1" ht="28.5" spans="1:33">
      <c r="A46" s="21" t="s">
        <v>157</v>
      </c>
      <c r="B46" s="21" t="s">
        <v>233</v>
      </c>
      <c r="C46" s="21" t="s">
        <v>159</v>
      </c>
      <c r="D46" s="21" t="s">
        <v>240</v>
      </c>
      <c r="E46" s="21" t="s">
        <v>244</v>
      </c>
      <c r="F46" s="21" t="s">
        <v>197</v>
      </c>
      <c r="G46" s="21" t="s">
        <v>163</v>
      </c>
      <c r="H46" s="1" t="s">
        <v>245</v>
      </c>
      <c r="I46" s="1" t="s">
        <v>189</v>
      </c>
      <c r="J46" s="2">
        <v>238500</v>
      </c>
      <c r="K46" s="19" t="s">
        <v>166</v>
      </c>
      <c r="L46" s="21" t="s">
        <v>246</v>
      </c>
      <c r="M46" s="1" t="s">
        <v>168</v>
      </c>
      <c r="N46" s="21" t="s">
        <v>166</v>
      </c>
      <c r="O46" s="21" t="s">
        <v>166</v>
      </c>
      <c r="P46" s="21" t="s">
        <v>166</v>
      </c>
      <c r="Q46" s="21" t="s">
        <v>191</v>
      </c>
      <c r="R46" s="21" t="s">
        <v>166</v>
      </c>
      <c r="S46" s="21" t="s">
        <v>166</v>
      </c>
      <c r="T46" s="21" t="s">
        <v>166</v>
      </c>
      <c r="U46" s="21" t="s">
        <v>166</v>
      </c>
      <c r="V46" s="21" t="s">
        <v>166</v>
      </c>
      <c r="W46" s="21" t="s">
        <v>166</v>
      </c>
      <c r="X46" s="21" t="s">
        <v>166</v>
      </c>
      <c r="Y46" s="21" t="s">
        <v>166</v>
      </c>
      <c r="Z46" s="21" t="s">
        <v>166</v>
      </c>
      <c r="AA46" s="21" t="s">
        <v>166</v>
      </c>
      <c r="AB46" s="21" t="s">
        <v>166</v>
      </c>
      <c r="AC46" s="21" t="s">
        <v>170</v>
      </c>
      <c r="AD46" s="21" t="s">
        <v>171</v>
      </c>
      <c r="AE46" s="21" t="s">
        <v>166</v>
      </c>
      <c r="AF46" s="21" t="s">
        <v>166</v>
      </c>
      <c r="AG46" s="21" t="s">
        <v>166</v>
      </c>
    </row>
    <row r="47" s="12" customFormat="1" ht="28.5" spans="1:33">
      <c r="A47" s="21" t="s">
        <v>157</v>
      </c>
      <c r="B47" s="21" t="s">
        <v>233</v>
      </c>
      <c r="C47" s="21" t="s">
        <v>159</v>
      </c>
      <c r="D47" s="21" t="s">
        <v>240</v>
      </c>
      <c r="E47" s="21" t="s">
        <v>244</v>
      </c>
      <c r="F47" s="21" t="s">
        <v>209</v>
      </c>
      <c r="G47" s="21" t="s">
        <v>163</v>
      </c>
      <c r="H47" s="1" t="s">
        <v>245</v>
      </c>
      <c r="I47" s="1" t="s">
        <v>193</v>
      </c>
      <c r="J47" s="19" t="s">
        <v>166</v>
      </c>
      <c r="K47" s="2">
        <v>238500</v>
      </c>
      <c r="L47" s="21" t="s">
        <v>246</v>
      </c>
      <c r="M47" s="1" t="s">
        <v>168</v>
      </c>
      <c r="N47" s="21" t="s">
        <v>166</v>
      </c>
      <c r="O47" s="21" t="s">
        <v>166</v>
      </c>
      <c r="P47" s="21" t="s">
        <v>166</v>
      </c>
      <c r="Q47" s="21" t="s">
        <v>191</v>
      </c>
      <c r="R47" s="21" t="s">
        <v>166</v>
      </c>
      <c r="S47" s="21" t="s">
        <v>166</v>
      </c>
      <c r="T47" s="21" t="s">
        <v>166</v>
      </c>
      <c r="U47" s="21" t="s">
        <v>166</v>
      </c>
      <c r="V47" s="21" t="s">
        <v>166</v>
      </c>
      <c r="W47" s="21" t="s">
        <v>166</v>
      </c>
      <c r="X47" s="21" t="s">
        <v>166</v>
      </c>
      <c r="Y47" s="21" t="s">
        <v>166</v>
      </c>
      <c r="Z47" s="21" t="s">
        <v>166</v>
      </c>
      <c r="AA47" s="21" t="s">
        <v>166</v>
      </c>
      <c r="AB47" s="21" t="s">
        <v>166</v>
      </c>
      <c r="AC47" s="21" t="s">
        <v>166</v>
      </c>
      <c r="AD47" s="21" t="s">
        <v>171</v>
      </c>
      <c r="AE47" s="21" t="s">
        <v>166</v>
      </c>
      <c r="AF47" s="21" t="s">
        <v>166</v>
      </c>
      <c r="AG47" s="21" t="s">
        <v>166</v>
      </c>
    </row>
    <row r="48" s="12" customFormat="1" ht="28.5" spans="1:33">
      <c r="A48" s="21" t="s">
        <v>157</v>
      </c>
      <c r="B48" s="21" t="s">
        <v>233</v>
      </c>
      <c r="C48" s="21" t="s">
        <v>159</v>
      </c>
      <c r="D48" s="21" t="s">
        <v>240</v>
      </c>
      <c r="E48" s="21" t="s">
        <v>247</v>
      </c>
      <c r="F48" s="21" t="s">
        <v>162</v>
      </c>
      <c r="G48" s="21" t="s">
        <v>163</v>
      </c>
      <c r="H48" s="1" t="s">
        <v>248</v>
      </c>
      <c r="I48" s="1" t="s">
        <v>189</v>
      </c>
      <c r="J48" s="2">
        <v>304000</v>
      </c>
      <c r="K48" s="19" t="s">
        <v>166</v>
      </c>
      <c r="L48" s="21" t="s">
        <v>243</v>
      </c>
      <c r="M48" s="1" t="s">
        <v>168</v>
      </c>
      <c r="N48" s="21" t="s">
        <v>166</v>
      </c>
      <c r="O48" s="21" t="s">
        <v>166</v>
      </c>
      <c r="P48" s="21" t="s">
        <v>166</v>
      </c>
      <c r="Q48" s="21" t="s">
        <v>191</v>
      </c>
      <c r="R48" s="21" t="s">
        <v>166</v>
      </c>
      <c r="S48" s="21" t="s">
        <v>166</v>
      </c>
      <c r="T48" s="21" t="s">
        <v>166</v>
      </c>
      <c r="U48" s="21" t="s">
        <v>166</v>
      </c>
      <c r="V48" s="21" t="s">
        <v>166</v>
      </c>
      <c r="W48" s="21" t="s">
        <v>166</v>
      </c>
      <c r="X48" s="21" t="s">
        <v>166</v>
      </c>
      <c r="Y48" s="21" t="s">
        <v>166</v>
      </c>
      <c r="Z48" s="21" t="s">
        <v>166</v>
      </c>
      <c r="AA48" s="21" t="s">
        <v>166</v>
      </c>
      <c r="AB48" s="21" t="s">
        <v>166</v>
      </c>
      <c r="AC48" s="21" t="s">
        <v>170</v>
      </c>
      <c r="AD48" s="21" t="s">
        <v>171</v>
      </c>
      <c r="AE48" s="21" t="s">
        <v>166</v>
      </c>
      <c r="AF48" s="21" t="s">
        <v>166</v>
      </c>
      <c r="AG48" s="21" t="s">
        <v>166</v>
      </c>
    </row>
    <row r="49" s="12" customFormat="1" ht="28.5" spans="1:33">
      <c r="A49" s="21" t="s">
        <v>157</v>
      </c>
      <c r="B49" s="21" t="s">
        <v>233</v>
      </c>
      <c r="C49" s="21" t="s">
        <v>159</v>
      </c>
      <c r="D49" s="21" t="s">
        <v>240</v>
      </c>
      <c r="E49" s="21" t="s">
        <v>247</v>
      </c>
      <c r="F49" s="21" t="s">
        <v>172</v>
      </c>
      <c r="G49" s="21" t="s">
        <v>163</v>
      </c>
      <c r="H49" s="1" t="s">
        <v>248</v>
      </c>
      <c r="I49" s="1" t="s">
        <v>193</v>
      </c>
      <c r="J49" s="19" t="s">
        <v>166</v>
      </c>
      <c r="K49" s="2">
        <v>304000</v>
      </c>
      <c r="L49" s="21" t="s">
        <v>243</v>
      </c>
      <c r="M49" s="1" t="s">
        <v>168</v>
      </c>
      <c r="N49" s="21" t="s">
        <v>166</v>
      </c>
      <c r="O49" s="21" t="s">
        <v>166</v>
      </c>
      <c r="P49" s="21" t="s">
        <v>166</v>
      </c>
      <c r="Q49" s="21" t="s">
        <v>191</v>
      </c>
      <c r="R49" s="21" t="s">
        <v>166</v>
      </c>
      <c r="S49" s="21" t="s">
        <v>166</v>
      </c>
      <c r="T49" s="21" t="s">
        <v>166</v>
      </c>
      <c r="U49" s="21" t="s">
        <v>166</v>
      </c>
      <c r="V49" s="21" t="s">
        <v>166</v>
      </c>
      <c r="W49" s="21" t="s">
        <v>166</v>
      </c>
      <c r="X49" s="21" t="s">
        <v>166</v>
      </c>
      <c r="Y49" s="21" t="s">
        <v>166</v>
      </c>
      <c r="Z49" s="21" t="s">
        <v>166</v>
      </c>
      <c r="AA49" s="21" t="s">
        <v>166</v>
      </c>
      <c r="AB49" s="21" t="s">
        <v>166</v>
      </c>
      <c r="AC49" s="21" t="s">
        <v>166</v>
      </c>
      <c r="AD49" s="21" t="s">
        <v>171</v>
      </c>
      <c r="AE49" s="21" t="s">
        <v>166</v>
      </c>
      <c r="AF49" s="21" t="s">
        <v>166</v>
      </c>
      <c r="AG49" s="21" t="s">
        <v>166</v>
      </c>
    </row>
    <row r="50" s="12" customFormat="1" ht="28.5" spans="1:33">
      <c r="A50" s="21" t="s">
        <v>157</v>
      </c>
      <c r="B50" s="21" t="s">
        <v>233</v>
      </c>
      <c r="C50" s="21" t="s">
        <v>159</v>
      </c>
      <c r="D50" s="21" t="s">
        <v>240</v>
      </c>
      <c r="E50" s="21" t="s">
        <v>249</v>
      </c>
      <c r="F50" s="21" t="s">
        <v>162</v>
      </c>
      <c r="G50" s="21" t="s">
        <v>163</v>
      </c>
      <c r="H50" s="1" t="s">
        <v>250</v>
      </c>
      <c r="I50" s="1" t="s">
        <v>189</v>
      </c>
      <c r="J50" s="2">
        <v>870000</v>
      </c>
      <c r="K50" s="19" t="s">
        <v>166</v>
      </c>
      <c r="L50" s="21" t="s">
        <v>176</v>
      </c>
      <c r="M50" s="1" t="s">
        <v>168</v>
      </c>
      <c r="N50" s="21" t="s">
        <v>166</v>
      </c>
      <c r="O50" s="21" t="s">
        <v>166</v>
      </c>
      <c r="P50" s="21" t="s">
        <v>166</v>
      </c>
      <c r="Q50" s="21" t="s">
        <v>191</v>
      </c>
      <c r="R50" s="21" t="s">
        <v>166</v>
      </c>
      <c r="S50" s="21" t="s">
        <v>166</v>
      </c>
      <c r="T50" s="21" t="s">
        <v>166</v>
      </c>
      <c r="U50" s="21" t="s">
        <v>166</v>
      </c>
      <c r="V50" s="21" t="s">
        <v>166</v>
      </c>
      <c r="W50" s="21" t="s">
        <v>166</v>
      </c>
      <c r="X50" s="21" t="s">
        <v>166</v>
      </c>
      <c r="Y50" s="21" t="s">
        <v>166</v>
      </c>
      <c r="Z50" s="21" t="s">
        <v>166</v>
      </c>
      <c r="AA50" s="21" t="s">
        <v>166</v>
      </c>
      <c r="AB50" s="21" t="s">
        <v>166</v>
      </c>
      <c r="AC50" s="21" t="s">
        <v>170</v>
      </c>
      <c r="AD50" s="21" t="s">
        <v>171</v>
      </c>
      <c r="AE50" s="21" t="s">
        <v>166</v>
      </c>
      <c r="AF50" s="21" t="s">
        <v>166</v>
      </c>
      <c r="AG50" s="21" t="s">
        <v>166</v>
      </c>
    </row>
    <row r="51" s="12" customFormat="1" ht="28.5" spans="1:33">
      <c r="A51" s="21" t="s">
        <v>157</v>
      </c>
      <c r="B51" s="21" t="s">
        <v>233</v>
      </c>
      <c r="C51" s="21" t="s">
        <v>159</v>
      </c>
      <c r="D51" s="21" t="s">
        <v>240</v>
      </c>
      <c r="E51" s="21" t="s">
        <v>249</v>
      </c>
      <c r="F51" s="21" t="s">
        <v>172</v>
      </c>
      <c r="G51" s="21" t="s">
        <v>163</v>
      </c>
      <c r="H51" s="1" t="s">
        <v>250</v>
      </c>
      <c r="I51" s="1" t="s">
        <v>193</v>
      </c>
      <c r="J51" s="19" t="s">
        <v>166</v>
      </c>
      <c r="K51" s="2">
        <v>870000</v>
      </c>
      <c r="L51" s="21" t="s">
        <v>176</v>
      </c>
      <c r="M51" s="1" t="s">
        <v>168</v>
      </c>
      <c r="N51" s="21" t="s">
        <v>166</v>
      </c>
      <c r="O51" s="21" t="s">
        <v>166</v>
      </c>
      <c r="P51" s="21" t="s">
        <v>166</v>
      </c>
      <c r="Q51" s="21" t="s">
        <v>191</v>
      </c>
      <c r="R51" s="21" t="s">
        <v>166</v>
      </c>
      <c r="S51" s="21" t="s">
        <v>166</v>
      </c>
      <c r="T51" s="21" t="s">
        <v>166</v>
      </c>
      <c r="U51" s="21" t="s">
        <v>166</v>
      </c>
      <c r="V51" s="21" t="s">
        <v>166</v>
      </c>
      <c r="W51" s="21" t="s">
        <v>166</v>
      </c>
      <c r="X51" s="21" t="s">
        <v>166</v>
      </c>
      <c r="Y51" s="21" t="s">
        <v>166</v>
      </c>
      <c r="Z51" s="21" t="s">
        <v>166</v>
      </c>
      <c r="AA51" s="21" t="s">
        <v>166</v>
      </c>
      <c r="AB51" s="21" t="s">
        <v>166</v>
      </c>
      <c r="AC51" s="21" t="s">
        <v>166</v>
      </c>
      <c r="AD51" s="21" t="s">
        <v>171</v>
      </c>
      <c r="AE51" s="21" t="s">
        <v>166</v>
      </c>
      <c r="AF51" s="21" t="s">
        <v>166</v>
      </c>
      <c r="AG51" s="21" t="s">
        <v>166</v>
      </c>
    </row>
    <row r="52" s="12" customFormat="1" ht="28.5" spans="1:33">
      <c r="A52" s="21" t="s">
        <v>157</v>
      </c>
      <c r="B52" s="21" t="s">
        <v>233</v>
      </c>
      <c r="C52" s="21" t="s">
        <v>159</v>
      </c>
      <c r="D52" s="21" t="s">
        <v>240</v>
      </c>
      <c r="E52" s="21" t="s">
        <v>251</v>
      </c>
      <c r="F52" s="21" t="s">
        <v>162</v>
      </c>
      <c r="G52" s="21" t="s">
        <v>163</v>
      </c>
      <c r="H52" s="1" t="s">
        <v>95</v>
      </c>
      <c r="I52" s="1" t="s">
        <v>189</v>
      </c>
      <c r="J52" s="2">
        <v>107520</v>
      </c>
      <c r="K52" s="19" t="s">
        <v>166</v>
      </c>
      <c r="L52" s="21" t="s">
        <v>239</v>
      </c>
      <c r="M52" s="1" t="s">
        <v>168</v>
      </c>
      <c r="N52" s="21" t="s">
        <v>166</v>
      </c>
      <c r="O52" s="21" t="s">
        <v>166</v>
      </c>
      <c r="P52" s="21" t="s">
        <v>166</v>
      </c>
      <c r="Q52" s="21" t="s">
        <v>191</v>
      </c>
      <c r="R52" s="21" t="s">
        <v>166</v>
      </c>
      <c r="S52" s="21" t="s">
        <v>166</v>
      </c>
      <c r="T52" s="21" t="s">
        <v>166</v>
      </c>
      <c r="U52" s="21" t="s">
        <v>166</v>
      </c>
      <c r="V52" s="21" t="s">
        <v>166</v>
      </c>
      <c r="W52" s="21" t="s">
        <v>166</v>
      </c>
      <c r="X52" s="21" t="s">
        <v>166</v>
      </c>
      <c r="Y52" s="21" t="s">
        <v>166</v>
      </c>
      <c r="Z52" s="21" t="s">
        <v>166</v>
      </c>
      <c r="AA52" s="21" t="s">
        <v>166</v>
      </c>
      <c r="AB52" s="21" t="s">
        <v>166</v>
      </c>
      <c r="AC52" s="21" t="s">
        <v>170</v>
      </c>
      <c r="AD52" s="21" t="s">
        <v>171</v>
      </c>
      <c r="AE52" s="21" t="s">
        <v>166</v>
      </c>
      <c r="AF52" s="21" t="s">
        <v>166</v>
      </c>
      <c r="AG52" s="21" t="s">
        <v>166</v>
      </c>
    </row>
    <row r="53" s="12" customFormat="1" ht="28.5" spans="1:33">
      <c r="A53" s="21" t="s">
        <v>157</v>
      </c>
      <c r="B53" s="21" t="s">
        <v>233</v>
      </c>
      <c r="C53" s="21" t="s">
        <v>159</v>
      </c>
      <c r="D53" s="21" t="s">
        <v>240</v>
      </c>
      <c r="E53" s="21" t="s">
        <v>251</v>
      </c>
      <c r="F53" s="21" t="s">
        <v>172</v>
      </c>
      <c r="G53" s="21" t="s">
        <v>163</v>
      </c>
      <c r="H53" s="1" t="s">
        <v>95</v>
      </c>
      <c r="I53" s="1" t="s">
        <v>193</v>
      </c>
      <c r="J53" s="19" t="s">
        <v>166</v>
      </c>
      <c r="K53" s="2">
        <v>107520</v>
      </c>
      <c r="L53" s="21" t="s">
        <v>239</v>
      </c>
      <c r="M53" s="1" t="s">
        <v>168</v>
      </c>
      <c r="N53" s="21" t="s">
        <v>166</v>
      </c>
      <c r="O53" s="21" t="s">
        <v>166</v>
      </c>
      <c r="P53" s="21" t="s">
        <v>166</v>
      </c>
      <c r="Q53" s="21" t="s">
        <v>191</v>
      </c>
      <c r="R53" s="21" t="s">
        <v>166</v>
      </c>
      <c r="S53" s="21" t="s">
        <v>166</v>
      </c>
      <c r="T53" s="21" t="s">
        <v>166</v>
      </c>
      <c r="U53" s="21" t="s">
        <v>166</v>
      </c>
      <c r="V53" s="21" t="s">
        <v>166</v>
      </c>
      <c r="W53" s="21" t="s">
        <v>166</v>
      </c>
      <c r="X53" s="21" t="s">
        <v>166</v>
      </c>
      <c r="Y53" s="21" t="s">
        <v>166</v>
      </c>
      <c r="Z53" s="21" t="s">
        <v>166</v>
      </c>
      <c r="AA53" s="21" t="s">
        <v>166</v>
      </c>
      <c r="AB53" s="21" t="s">
        <v>166</v>
      </c>
      <c r="AC53" s="21" t="s">
        <v>166</v>
      </c>
      <c r="AD53" s="21" t="s">
        <v>171</v>
      </c>
      <c r="AE53" s="21" t="s">
        <v>166</v>
      </c>
      <c r="AF53" s="21" t="s">
        <v>166</v>
      </c>
      <c r="AG53" s="21" t="s">
        <v>166</v>
      </c>
    </row>
    <row r="54" s="12" customFormat="1" ht="28.5" spans="1:33">
      <c r="A54" s="21" t="s">
        <v>157</v>
      </c>
      <c r="B54" s="21" t="s">
        <v>233</v>
      </c>
      <c r="C54" s="21" t="s">
        <v>159</v>
      </c>
      <c r="D54" s="21" t="s">
        <v>240</v>
      </c>
      <c r="E54" s="21" t="s">
        <v>252</v>
      </c>
      <c r="F54" s="21" t="s">
        <v>162</v>
      </c>
      <c r="G54" s="21" t="s">
        <v>163</v>
      </c>
      <c r="H54" s="1" t="s">
        <v>253</v>
      </c>
      <c r="I54" s="1" t="s">
        <v>189</v>
      </c>
      <c r="J54" s="2">
        <v>640000</v>
      </c>
      <c r="K54" s="19" t="s">
        <v>166</v>
      </c>
      <c r="L54" s="21" t="s">
        <v>228</v>
      </c>
      <c r="M54" s="1" t="s">
        <v>168</v>
      </c>
      <c r="N54" s="21" t="s">
        <v>166</v>
      </c>
      <c r="O54" s="21" t="s">
        <v>166</v>
      </c>
      <c r="P54" s="21" t="s">
        <v>166</v>
      </c>
      <c r="Q54" s="21" t="s">
        <v>191</v>
      </c>
      <c r="R54" s="21" t="s">
        <v>166</v>
      </c>
      <c r="S54" s="21" t="s">
        <v>166</v>
      </c>
      <c r="T54" s="21" t="s">
        <v>166</v>
      </c>
      <c r="U54" s="21" t="s">
        <v>166</v>
      </c>
      <c r="V54" s="21" t="s">
        <v>166</v>
      </c>
      <c r="W54" s="21" t="s">
        <v>166</v>
      </c>
      <c r="X54" s="21" t="s">
        <v>166</v>
      </c>
      <c r="Y54" s="21" t="s">
        <v>166</v>
      </c>
      <c r="Z54" s="21" t="s">
        <v>166</v>
      </c>
      <c r="AA54" s="21" t="s">
        <v>166</v>
      </c>
      <c r="AB54" s="21" t="s">
        <v>166</v>
      </c>
      <c r="AC54" s="21" t="s">
        <v>170</v>
      </c>
      <c r="AD54" s="21" t="s">
        <v>171</v>
      </c>
      <c r="AE54" s="21" t="s">
        <v>166</v>
      </c>
      <c r="AF54" s="21" t="s">
        <v>166</v>
      </c>
      <c r="AG54" s="21" t="s">
        <v>166</v>
      </c>
    </row>
    <row r="55" s="12" customFormat="1" ht="28.5" spans="1:33">
      <c r="A55" s="21" t="s">
        <v>157</v>
      </c>
      <c r="B55" s="21" t="s">
        <v>233</v>
      </c>
      <c r="C55" s="21" t="s">
        <v>159</v>
      </c>
      <c r="D55" s="21" t="s">
        <v>240</v>
      </c>
      <c r="E55" s="21" t="s">
        <v>252</v>
      </c>
      <c r="F55" s="21" t="s">
        <v>172</v>
      </c>
      <c r="G55" s="21" t="s">
        <v>163</v>
      </c>
      <c r="H55" s="1" t="s">
        <v>253</v>
      </c>
      <c r="I55" s="1" t="s">
        <v>193</v>
      </c>
      <c r="J55" s="19" t="s">
        <v>166</v>
      </c>
      <c r="K55" s="2">
        <v>640000</v>
      </c>
      <c r="L55" s="21" t="s">
        <v>228</v>
      </c>
      <c r="M55" s="1" t="s">
        <v>168</v>
      </c>
      <c r="N55" s="21" t="s">
        <v>166</v>
      </c>
      <c r="O55" s="21" t="s">
        <v>166</v>
      </c>
      <c r="P55" s="21" t="s">
        <v>166</v>
      </c>
      <c r="Q55" s="21" t="s">
        <v>191</v>
      </c>
      <c r="R55" s="21" t="s">
        <v>166</v>
      </c>
      <c r="S55" s="21" t="s">
        <v>166</v>
      </c>
      <c r="T55" s="21" t="s">
        <v>166</v>
      </c>
      <c r="U55" s="21" t="s">
        <v>166</v>
      </c>
      <c r="V55" s="21" t="s">
        <v>166</v>
      </c>
      <c r="W55" s="21" t="s">
        <v>166</v>
      </c>
      <c r="X55" s="21" t="s">
        <v>166</v>
      </c>
      <c r="Y55" s="21" t="s">
        <v>166</v>
      </c>
      <c r="Z55" s="21" t="s">
        <v>166</v>
      </c>
      <c r="AA55" s="21" t="s">
        <v>166</v>
      </c>
      <c r="AB55" s="21" t="s">
        <v>166</v>
      </c>
      <c r="AC55" s="21" t="s">
        <v>166</v>
      </c>
      <c r="AD55" s="21" t="s">
        <v>171</v>
      </c>
      <c r="AE55" s="21" t="s">
        <v>166</v>
      </c>
      <c r="AF55" s="21" t="s">
        <v>166</v>
      </c>
      <c r="AG55" s="21" t="s">
        <v>166</v>
      </c>
    </row>
    <row r="56" s="12" customFormat="1" ht="28.5" spans="1:33">
      <c r="A56" s="21" t="s">
        <v>157</v>
      </c>
      <c r="B56" s="21" t="s">
        <v>233</v>
      </c>
      <c r="C56" s="21" t="s">
        <v>159</v>
      </c>
      <c r="D56" s="21" t="s">
        <v>240</v>
      </c>
      <c r="E56" s="21" t="s">
        <v>254</v>
      </c>
      <c r="F56" s="21" t="s">
        <v>162</v>
      </c>
      <c r="G56" s="21" t="s">
        <v>163</v>
      </c>
      <c r="H56" s="1" t="s">
        <v>255</v>
      </c>
      <c r="I56" s="1" t="s">
        <v>189</v>
      </c>
      <c r="J56" s="2">
        <v>195000</v>
      </c>
      <c r="K56" s="19" t="s">
        <v>166</v>
      </c>
      <c r="L56" s="21" t="s">
        <v>184</v>
      </c>
      <c r="M56" s="1" t="s">
        <v>168</v>
      </c>
      <c r="N56" s="21" t="s">
        <v>166</v>
      </c>
      <c r="O56" s="21" t="s">
        <v>166</v>
      </c>
      <c r="P56" s="21" t="s">
        <v>166</v>
      </c>
      <c r="Q56" s="21" t="s">
        <v>191</v>
      </c>
      <c r="R56" s="21" t="s">
        <v>166</v>
      </c>
      <c r="S56" s="21" t="s">
        <v>166</v>
      </c>
      <c r="T56" s="21" t="s">
        <v>166</v>
      </c>
      <c r="U56" s="21" t="s">
        <v>166</v>
      </c>
      <c r="V56" s="21" t="s">
        <v>166</v>
      </c>
      <c r="W56" s="21" t="s">
        <v>166</v>
      </c>
      <c r="X56" s="21" t="s">
        <v>166</v>
      </c>
      <c r="Y56" s="21" t="s">
        <v>166</v>
      </c>
      <c r="Z56" s="21" t="s">
        <v>166</v>
      </c>
      <c r="AA56" s="21" t="s">
        <v>166</v>
      </c>
      <c r="AB56" s="21" t="s">
        <v>166</v>
      </c>
      <c r="AC56" s="21" t="s">
        <v>200</v>
      </c>
      <c r="AD56" s="21" t="s">
        <v>171</v>
      </c>
      <c r="AE56" s="21" t="s">
        <v>166</v>
      </c>
      <c r="AF56" s="21" t="s">
        <v>166</v>
      </c>
      <c r="AG56" s="21" t="s">
        <v>166</v>
      </c>
    </row>
    <row r="57" s="12" customFormat="1" ht="28.5" spans="1:33">
      <c r="A57" s="21" t="s">
        <v>157</v>
      </c>
      <c r="B57" s="21" t="s">
        <v>233</v>
      </c>
      <c r="C57" s="21" t="s">
        <v>159</v>
      </c>
      <c r="D57" s="21" t="s">
        <v>240</v>
      </c>
      <c r="E57" s="21" t="s">
        <v>254</v>
      </c>
      <c r="F57" s="21" t="s">
        <v>172</v>
      </c>
      <c r="G57" s="21" t="s">
        <v>163</v>
      </c>
      <c r="H57" s="1" t="s">
        <v>255</v>
      </c>
      <c r="I57" s="1" t="s">
        <v>193</v>
      </c>
      <c r="J57" s="19" t="s">
        <v>166</v>
      </c>
      <c r="K57" s="2">
        <v>195000</v>
      </c>
      <c r="L57" s="21" t="s">
        <v>184</v>
      </c>
      <c r="M57" s="1" t="s">
        <v>168</v>
      </c>
      <c r="N57" s="21" t="s">
        <v>166</v>
      </c>
      <c r="O57" s="21" t="s">
        <v>166</v>
      </c>
      <c r="P57" s="21" t="s">
        <v>166</v>
      </c>
      <c r="Q57" s="21" t="s">
        <v>191</v>
      </c>
      <c r="R57" s="21" t="s">
        <v>166</v>
      </c>
      <c r="S57" s="21" t="s">
        <v>166</v>
      </c>
      <c r="T57" s="21" t="s">
        <v>166</v>
      </c>
      <c r="U57" s="21" t="s">
        <v>166</v>
      </c>
      <c r="V57" s="21" t="s">
        <v>166</v>
      </c>
      <c r="W57" s="21" t="s">
        <v>166</v>
      </c>
      <c r="X57" s="21" t="s">
        <v>166</v>
      </c>
      <c r="Y57" s="21" t="s">
        <v>166</v>
      </c>
      <c r="Z57" s="21" t="s">
        <v>166</v>
      </c>
      <c r="AA57" s="21" t="s">
        <v>166</v>
      </c>
      <c r="AB57" s="21" t="s">
        <v>166</v>
      </c>
      <c r="AC57" s="21" t="s">
        <v>166</v>
      </c>
      <c r="AD57" s="21" t="s">
        <v>171</v>
      </c>
      <c r="AE57" s="21" t="s">
        <v>166</v>
      </c>
      <c r="AF57" s="21" t="s">
        <v>166</v>
      </c>
      <c r="AG57" s="21" t="s">
        <v>166</v>
      </c>
    </row>
    <row r="58" s="12" customFormat="1" ht="28.5" spans="1:33">
      <c r="A58" s="21" t="s">
        <v>157</v>
      </c>
      <c r="B58" s="21" t="s">
        <v>233</v>
      </c>
      <c r="C58" s="21" t="s">
        <v>159</v>
      </c>
      <c r="D58" s="21" t="s">
        <v>256</v>
      </c>
      <c r="E58" s="21" t="s">
        <v>257</v>
      </c>
      <c r="F58" s="21" t="s">
        <v>162</v>
      </c>
      <c r="G58" s="21" t="s">
        <v>163</v>
      </c>
      <c r="H58" s="1" t="s">
        <v>258</v>
      </c>
      <c r="I58" s="1" t="s">
        <v>189</v>
      </c>
      <c r="J58" s="2">
        <v>99600</v>
      </c>
      <c r="K58" s="19" t="s">
        <v>166</v>
      </c>
      <c r="L58" s="21" t="s">
        <v>228</v>
      </c>
      <c r="M58" s="1" t="s">
        <v>168</v>
      </c>
      <c r="N58" s="21" t="s">
        <v>166</v>
      </c>
      <c r="O58" s="21" t="s">
        <v>166</v>
      </c>
      <c r="P58" s="21" t="s">
        <v>166</v>
      </c>
      <c r="Q58" s="21" t="s">
        <v>191</v>
      </c>
      <c r="R58" s="21" t="s">
        <v>166</v>
      </c>
      <c r="S58" s="21" t="s">
        <v>166</v>
      </c>
      <c r="T58" s="21" t="s">
        <v>166</v>
      </c>
      <c r="U58" s="21" t="s">
        <v>166</v>
      </c>
      <c r="V58" s="21" t="s">
        <v>166</v>
      </c>
      <c r="W58" s="21" t="s">
        <v>166</v>
      </c>
      <c r="X58" s="21" t="s">
        <v>166</v>
      </c>
      <c r="Y58" s="21" t="s">
        <v>166</v>
      </c>
      <c r="Z58" s="21" t="s">
        <v>166</v>
      </c>
      <c r="AA58" s="21" t="s">
        <v>166</v>
      </c>
      <c r="AB58" s="21" t="s">
        <v>166</v>
      </c>
      <c r="AC58" s="21" t="s">
        <v>170</v>
      </c>
      <c r="AD58" s="21" t="s">
        <v>171</v>
      </c>
      <c r="AE58" s="21" t="s">
        <v>166</v>
      </c>
      <c r="AF58" s="21" t="s">
        <v>166</v>
      </c>
      <c r="AG58" s="21" t="s">
        <v>166</v>
      </c>
    </row>
    <row r="59" s="12" customFormat="1" ht="28.5" spans="1:33">
      <c r="A59" s="21" t="s">
        <v>157</v>
      </c>
      <c r="B59" s="21" t="s">
        <v>233</v>
      </c>
      <c r="C59" s="21" t="s">
        <v>159</v>
      </c>
      <c r="D59" s="21" t="s">
        <v>256</v>
      </c>
      <c r="E59" s="21" t="s">
        <v>257</v>
      </c>
      <c r="F59" s="21" t="s">
        <v>172</v>
      </c>
      <c r="G59" s="21" t="s">
        <v>163</v>
      </c>
      <c r="H59" s="1" t="s">
        <v>258</v>
      </c>
      <c r="I59" s="1" t="s">
        <v>193</v>
      </c>
      <c r="J59" s="19" t="s">
        <v>166</v>
      </c>
      <c r="K59" s="2">
        <v>99600</v>
      </c>
      <c r="L59" s="21" t="s">
        <v>228</v>
      </c>
      <c r="M59" s="1" t="s">
        <v>168</v>
      </c>
      <c r="N59" s="21" t="s">
        <v>166</v>
      </c>
      <c r="O59" s="21" t="s">
        <v>166</v>
      </c>
      <c r="P59" s="21" t="s">
        <v>166</v>
      </c>
      <c r="Q59" s="21" t="s">
        <v>191</v>
      </c>
      <c r="R59" s="21" t="s">
        <v>166</v>
      </c>
      <c r="S59" s="21" t="s">
        <v>166</v>
      </c>
      <c r="T59" s="21" t="s">
        <v>166</v>
      </c>
      <c r="U59" s="21" t="s">
        <v>166</v>
      </c>
      <c r="V59" s="21" t="s">
        <v>166</v>
      </c>
      <c r="W59" s="21" t="s">
        <v>166</v>
      </c>
      <c r="X59" s="21" t="s">
        <v>166</v>
      </c>
      <c r="Y59" s="21" t="s">
        <v>166</v>
      </c>
      <c r="Z59" s="21" t="s">
        <v>166</v>
      </c>
      <c r="AA59" s="21" t="s">
        <v>166</v>
      </c>
      <c r="AB59" s="21" t="s">
        <v>166</v>
      </c>
      <c r="AC59" s="21" t="s">
        <v>166</v>
      </c>
      <c r="AD59" s="21" t="s">
        <v>171</v>
      </c>
      <c r="AE59" s="21" t="s">
        <v>166</v>
      </c>
      <c r="AF59" s="21" t="s">
        <v>166</v>
      </c>
      <c r="AG59" s="21" t="s">
        <v>166</v>
      </c>
    </row>
    <row r="60" s="12" customFormat="1" ht="28.5" spans="1:33">
      <c r="A60" s="21" t="s">
        <v>157</v>
      </c>
      <c r="B60" s="21" t="s">
        <v>233</v>
      </c>
      <c r="C60" s="21" t="s">
        <v>159</v>
      </c>
      <c r="D60" s="21" t="s">
        <v>256</v>
      </c>
      <c r="E60" s="21" t="s">
        <v>259</v>
      </c>
      <c r="F60" s="21" t="s">
        <v>162</v>
      </c>
      <c r="G60" s="21" t="s">
        <v>163</v>
      </c>
      <c r="H60" s="1" t="s">
        <v>260</v>
      </c>
      <c r="I60" s="1" t="s">
        <v>189</v>
      </c>
      <c r="J60" s="2">
        <v>165000</v>
      </c>
      <c r="K60" s="19" t="s">
        <v>166</v>
      </c>
      <c r="L60" s="21" t="s">
        <v>261</v>
      </c>
      <c r="M60" s="1" t="s">
        <v>168</v>
      </c>
      <c r="N60" s="21" t="s">
        <v>166</v>
      </c>
      <c r="O60" s="21" t="s">
        <v>166</v>
      </c>
      <c r="P60" s="21" t="s">
        <v>166</v>
      </c>
      <c r="Q60" s="21" t="s">
        <v>191</v>
      </c>
      <c r="R60" s="21" t="s">
        <v>166</v>
      </c>
      <c r="S60" s="21" t="s">
        <v>166</v>
      </c>
      <c r="T60" s="21" t="s">
        <v>166</v>
      </c>
      <c r="U60" s="21" t="s">
        <v>166</v>
      </c>
      <c r="V60" s="21" t="s">
        <v>166</v>
      </c>
      <c r="W60" s="21" t="s">
        <v>166</v>
      </c>
      <c r="X60" s="21" t="s">
        <v>166</v>
      </c>
      <c r="Y60" s="21" t="s">
        <v>166</v>
      </c>
      <c r="Z60" s="21" t="s">
        <v>166</v>
      </c>
      <c r="AA60" s="21" t="s">
        <v>166</v>
      </c>
      <c r="AB60" s="21" t="s">
        <v>166</v>
      </c>
      <c r="AC60" s="21" t="s">
        <v>200</v>
      </c>
      <c r="AD60" s="21" t="s">
        <v>171</v>
      </c>
      <c r="AE60" s="21" t="s">
        <v>166</v>
      </c>
      <c r="AF60" s="21" t="s">
        <v>166</v>
      </c>
      <c r="AG60" s="21" t="s">
        <v>166</v>
      </c>
    </row>
    <row r="61" s="12" customFormat="1" ht="28.5" spans="1:33">
      <c r="A61" s="21" t="s">
        <v>157</v>
      </c>
      <c r="B61" s="21" t="s">
        <v>233</v>
      </c>
      <c r="C61" s="21" t="s">
        <v>159</v>
      </c>
      <c r="D61" s="21" t="s">
        <v>256</v>
      </c>
      <c r="E61" s="21" t="s">
        <v>259</v>
      </c>
      <c r="F61" s="21" t="s">
        <v>172</v>
      </c>
      <c r="G61" s="21" t="s">
        <v>163</v>
      </c>
      <c r="H61" s="1" t="s">
        <v>260</v>
      </c>
      <c r="I61" s="1" t="s">
        <v>193</v>
      </c>
      <c r="J61" s="19" t="s">
        <v>166</v>
      </c>
      <c r="K61" s="2">
        <v>165000</v>
      </c>
      <c r="L61" s="21" t="s">
        <v>261</v>
      </c>
      <c r="M61" s="1" t="s">
        <v>168</v>
      </c>
      <c r="N61" s="21" t="s">
        <v>166</v>
      </c>
      <c r="O61" s="21" t="s">
        <v>166</v>
      </c>
      <c r="P61" s="21" t="s">
        <v>166</v>
      </c>
      <c r="Q61" s="21" t="s">
        <v>191</v>
      </c>
      <c r="R61" s="21" t="s">
        <v>166</v>
      </c>
      <c r="S61" s="21" t="s">
        <v>166</v>
      </c>
      <c r="T61" s="21" t="s">
        <v>166</v>
      </c>
      <c r="U61" s="21" t="s">
        <v>166</v>
      </c>
      <c r="V61" s="21" t="s">
        <v>166</v>
      </c>
      <c r="W61" s="21" t="s">
        <v>166</v>
      </c>
      <c r="X61" s="21" t="s">
        <v>166</v>
      </c>
      <c r="Y61" s="21" t="s">
        <v>166</v>
      </c>
      <c r="Z61" s="21" t="s">
        <v>166</v>
      </c>
      <c r="AA61" s="21" t="s">
        <v>166</v>
      </c>
      <c r="AB61" s="21" t="s">
        <v>166</v>
      </c>
      <c r="AC61" s="21" t="s">
        <v>166</v>
      </c>
      <c r="AD61" s="21" t="s">
        <v>171</v>
      </c>
      <c r="AE61" s="21" t="s">
        <v>166</v>
      </c>
      <c r="AF61" s="21" t="s">
        <v>166</v>
      </c>
      <c r="AG61" s="21" t="s">
        <v>166</v>
      </c>
    </row>
    <row r="62" s="12" customFormat="1" ht="28.5" spans="1:33">
      <c r="A62" s="21" t="s">
        <v>157</v>
      </c>
      <c r="B62" s="21" t="s">
        <v>233</v>
      </c>
      <c r="C62" s="21" t="s">
        <v>159</v>
      </c>
      <c r="D62" s="21" t="s">
        <v>256</v>
      </c>
      <c r="E62" s="21" t="s">
        <v>262</v>
      </c>
      <c r="F62" s="21" t="s">
        <v>172</v>
      </c>
      <c r="G62" s="21" t="s">
        <v>163</v>
      </c>
      <c r="H62" s="1" t="s">
        <v>263</v>
      </c>
      <c r="I62" s="1" t="s">
        <v>189</v>
      </c>
      <c r="J62" s="2">
        <v>1800000</v>
      </c>
      <c r="K62" s="19" t="s">
        <v>166</v>
      </c>
      <c r="L62" s="21" t="s">
        <v>239</v>
      </c>
      <c r="M62" s="1" t="s">
        <v>168</v>
      </c>
      <c r="N62" s="21" t="s">
        <v>166</v>
      </c>
      <c r="O62" s="21" t="s">
        <v>166</v>
      </c>
      <c r="P62" s="21" t="s">
        <v>166</v>
      </c>
      <c r="Q62" s="21" t="s">
        <v>191</v>
      </c>
      <c r="R62" s="21" t="s">
        <v>166</v>
      </c>
      <c r="S62" s="21" t="s">
        <v>166</v>
      </c>
      <c r="T62" s="21" t="s">
        <v>166</v>
      </c>
      <c r="U62" s="21" t="s">
        <v>166</v>
      </c>
      <c r="V62" s="21" t="s">
        <v>166</v>
      </c>
      <c r="W62" s="21" t="s">
        <v>166</v>
      </c>
      <c r="X62" s="21" t="s">
        <v>166</v>
      </c>
      <c r="Y62" s="21" t="s">
        <v>166</v>
      </c>
      <c r="Z62" s="21" t="s">
        <v>166</v>
      </c>
      <c r="AA62" s="21" t="s">
        <v>166</v>
      </c>
      <c r="AB62" s="21" t="s">
        <v>166</v>
      </c>
      <c r="AC62" s="21" t="s">
        <v>170</v>
      </c>
      <c r="AD62" s="21" t="s">
        <v>171</v>
      </c>
      <c r="AE62" s="21" t="s">
        <v>166</v>
      </c>
      <c r="AF62" s="21" t="s">
        <v>166</v>
      </c>
      <c r="AG62" s="21" t="s">
        <v>166</v>
      </c>
    </row>
    <row r="63" s="12" customFormat="1" ht="28.5" spans="1:33">
      <c r="A63" s="21" t="s">
        <v>157</v>
      </c>
      <c r="B63" s="21" t="s">
        <v>233</v>
      </c>
      <c r="C63" s="21" t="s">
        <v>159</v>
      </c>
      <c r="D63" s="21" t="s">
        <v>256</v>
      </c>
      <c r="E63" s="21" t="s">
        <v>262</v>
      </c>
      <c r="F63" s="21" t="s">
        <v>187</v>
      </c>
      <c r="G63" s="21" t="s">
        <v>163</v>
      </c>
      <c r="H63" s="1" t="s">
        <v>263</v>
      </c>
      <c r="I63" s="1" t="s">
        <v>193</v>
      </c>
      <c r="J63" s="19" t="s">
        <v>166</v>
      </c>
      <c r="K63" s="2">
        <v>1800000</v>
      </c>
      <c r="L63" s="21" t="s">
        <v>239</v>
      </c>
      <c r="M63" s="1" t="s">
        <v>168</v>
      </c>
      <c r="N63" s="21" t="s">
        <v>166</v>
      </c>
      <c r="O63" s="21" t="s">
        <v>166</v>
      </c>
      <c r="P63" s="21" t="s">
        <v>166</v>
      </c>
      <c r="Q63" s="21" t="s">
        <v>191</v>
      </c>
      <c r="R63" s="21" t="s">
        <v>166</v>
      </c>
      <c r="S63" s="21" t="s">
        <v>166</v>
      </c>
      <c r="T63" s="21" t="s">
        <v>166</v>
      </c>
      <c r="U63" s="21" t="s">
        <v>166</v>
      </c>
      <c r="V63" s="21" t="s">
        <v>166</v>
      </c>
      <c r="W63" s="21" t="s">
        <v>166</v>
      </c>
      <c r="X63" s="21" t="s">
        <v>166</v>
      </c>
      <c r="Y63" s="21" t="s">
        <v>166</v>
      </c>
      <c r="Z63" s="21" t="s">
        <v>166</v>
      </c>
      <c r="AA63" s="21" t="s">
        <v>166</v>
      </c>
      <c r="AB63" s="21" t="s">
        <v>166</v>
      </c>
      <c r="AC63" s="21" t="s">
        <v>166</v>
      </c>
      <c r="AD63" s="21" t="s">
        <v>171</v>
      </c>
      <c r="AE63" s="21" t="s">
        <v>166</v>
      </c>
      <c r="AF63" s="21" t="s">
        <v>166</v>
      </c>
      <c r="AG63" s="21" t="s">
        <v>166</v>
      </c>
    </row>
    <row r="64" s="12" customFormat="1" ht="28.5" spans="1:33">
      <c r="A64" s="21" t="s">
        <v>157</v>
      </c>
      <c r="B64" s="21" t="s">
        <v>233</v>
      </c>
      <c r="C64" s="21" t="s">
        <v>159</v>
      </c>
      <c r="D64" s="21" t="s">
        <v>256</v>
      </c>
      <c r="E64" s="21" t="s">
        <v>264</v>
      </c>
      <c r="F64" s="21" t="s">
        <v>162</v>
      </c>
      <c r="G64" s="21" t="s">
        <v>163</v>
      </c>
      <c r="H64" s="1" t="s">
        <v>265</v>
      </c>
      <c r="I64" s="1" t="s">
        <v>189</v>
      </c>
      <c r="J64" s="2">
        <v>158000</v>
      </c>
      <c r="K64" s="19" t="s">
        <v>166</v>
      </c>
      <c r="L64" s="21" t="s">
        <v>243</v>
      </c>
      <c r="M64" s="1" t="s">
        <v>168</v>
      </c>
      <c r="N64" s="21" t="s">
        <v>166</v>
      </c>
      <c r="O64" s="21" t="s">
        <v>166</v>
      </c>
      <c r="P64" s="21" t="s">
        <v>166</v>
      </c>
      <c r="Q64" s="21" t="s">
        <v>191</v>
      </c>
      <c r="R64" s="21" t="s">
        <v>166</v>
      </c>
      <c r="S64" s="21" t="s">
        <v>166</v>
      </c>
      <c r="T64" s="21" t="s">
        <v>166</v>
      </c>
      <c r="U64" s="21" t="s">
        <v>166</v>
      </c>
      <c r="V64" s="21" t="s">
        <v>166</v>
      </c>
      <c r="W64" s="21" t="s">
        <v>166</v>
      </c>
      <c r="X64" s="21" t="s">
        <v>166</v>
      </c>
      <c r="Y64" s="21" t="s">
        <v>166</v>
      </c>
      <c r="Z64" s="21" t="s">
        <v>166</v>
      </c>
      <c r="AA64" s="21" t="s">
        <v>166</v>
      </c>
      <c r="AB64" s="21" t="s">
        <v>166</v>
      </c>
      <c r="AC64" s="21" t="s">
        <v>200</v>
      </c>
      <c r="AD64" s="21" t="s">
        <v>171</v>
      </c>
      <c r="AE64" s="21" t="s">
        <v>166</v>
      </c>
      <c r="AF64" s="21" t="s">
        <v>166</v>
      </c>
      <c r="AG64" s="21" t="s">
        <v>166</v>
      </c>
    </row>
    <row r="65" s="12" customFormat="1" ht="28.5" spans="1:33">
      <c r="A65" s="21" t="s">
        <v>157</v>
      </c>
      <c r="B65" s="21" t="s">
        <v>233</v>
      </c>
      <c r="C65" s="21" t="s">
        <v>159</v>
      </c>
      <c r="D65" s="21" t="s">
        <v>256</v>
      </c>
      <c r="E65" s="21" t="s">
        <v>264</v>
      </c>
      <c r="F65" s="21" t="s">
        <v>172</v>
      </c>
      <c r="G65" s="21" t="s">
        <v>163</v>
      </c>
      <c r="H65" s="1" t="s">
        <v>265</v>
      </c>
      <c r="I65" s="1" t="s">
        <v>193</v>
      </c>
      <c r="J65" s="19" t="s">
        <v>166</v>
      </c>
      <c r="K65" s="2">
        <v>158000</v>
      </c>
      <c r="L65" s="21" t="s">
        <v>243</v>
      </c>
      <c r="M65" s="1" t="s">
        <v>168</v>
      </c>
      <c r="N65" s="21" t="s">
        <v>166</v>
      </c>
      <c r="O65" s="21" t="s">
        <v>166</v>
      </c>
      <c r="P65" s="21" t="s">
        <v>166</v>
      </c>
      <c r="Q65" s="21" t="s">
        <v>191</v>
      </c>
      <c r="R65" s="21" t="s">
        <v>166</v>
      </c>
      <c r="S65" s="21" t="s">
        <v>166</v>
      </c>
      <c r="T65" s="21" t="s">
        <v>166</v>
      </c>
      <c r="U65" s="21" t="s">
        <v>166</v>
      </c>
      <c r="V65" s="21" t="s">
        <v>166</v>
      </c>
      <c r="W65" s="21" t="s">
        <v>166</v>
      </c>
      <c r="X65" s="21" t="s">
        <v>166</v>
      </c>
      <c r="Y65" s="21" t="s">
        <v>166</v>
      </c>
      <c r="Z65" s="21" t="s">
        <v>166</v>
      </c>
      <c r="AA65" s="21" t="s">
        <v>166</v>
      </c>
      <c r="AB65" s="21" t="s">
        <v>166</v>
      </c>
      <c r="AC65" s="21" t="s">
        <v>166</v>
      </c>
      <c r="AD65" s="21" t="s">
        <v>171</v>
      </c>
      <c r="AE65" s="21" t="s">
        <v>166</v>
      </c>
      <c r="AF65" s="21" t="s">
        <v>166</v>
      </c>
      <c r="AG65" s="21" t="s">
        <v>166</v>
      </c>
    </row>
  </sheetData>
  <autoFilter ref="A1:AG65">
    <extLst/>
  </autoFilter>
  <pageMargins left="0.75" right="0.75" top="1" bottom="1" header="0.5" footer="0.5"/>
  <pageSetup paperSize="9" scale="57"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8"/>
  <sheetViews>
    <sheetView topLeftCell="A61" workbookViewId="0">
      <selection activeCell="D6" sqref="D6"/>
    </sheetView>
  </sheetViews>
  <sheetFormatPr defaultColWidth="9" defaultRowHeight="13.5" outlineLevelCol="7"/>
  <cols>
    <col min="1" max="2" width="8.25" style="13" customWidth="1"/>
    <col min="3" max="3" width="13.625" style="13" customWidth="1"/>
    <col min="4" max="4" width="53.875" style="14" customWidth="1"/>
    <col min="5" max="6" width="20.5" style="13" customWidth="1"/>
    <col min="7" max="7" width="6.875" style="13" customWidth="1"/>
    <col min="8" max="8" width="29.5" style="13" customWidth="1"/>
    <col min="9" max="16384" width="9" style="13"/>
  </cols>
  <sheetData>
    <row r="1" ht="20.25" spans="1:8">
      <c r="A1" s="15" t="s">
        <v>266</v>
      </c>
      <c r="B1" s="15"/>
      <c r="C1" s="15"/>
      <c r="E1" s="15"/>
      <c r="F1" s="15"/>
      <c r="G1" s="15"/>
      <c r="H1" s="15"/>
    </row>
    <row r="2" ht="14.25" spans="1:8">
      <c r="A2" s="16" t="s">
        <v>267</v>
      </c>
      <c r="B2" s="16"/>
      <c r="C2" s="16"/>
      <c r="E2" s="16"/>
      <c r="F2" s="16"/>
      <c r="G2" s="16"/>
      <c r="H2" s="16"/>
    </row>
    <row r="3" ht="14.25" spans="1:8">
      <c r="A3" s="17" t="s">
        <v>268</v>
      </c>
      <c r="B3" s="17" t="s">
        <v>269</v>
      </c>
      <c r="C3" s="17" t="s">
        <v>270</v>
      </c>
      <c r="D3" s="18" t="s">
        <v>131</v>
      </c>
      <c r="E3" s="17" t="s">
        <v>133</v>
      </c>
      <c r="F3" s="17" t="s">
        <v>134</v>
      </c>
      <c r="G3" s="17" t="s">
        <v>271</v>
      </c>
      <c r="H3" s="17" t="s">
        <v>272</v>
      </c>
    </row>
    <row r="4" ht="14.25" spans="1:8">
      <c r="A4" s="19" t="s">
        <v>158</v>
      </c>
      <c r="B4" s="19" t="s">
        <v>166</v>
      </c>
      <c r="C4" s="19" t="s">
        <v>166</v>
      </c>
      <c r="D4" s="1" t="s">
        <v>273</v>
      </c>
      <c r="E4" s="20">
        <v>0</v>
      </c>
      <c r="F4" s="20">
        <v>0</v>
      </c>
      <c r="G4" s="19" t="s">
        <v>274</v>
      </c>
      <c r="H4" s="20">
        <v>0</v>
      </c>
    </row>
    <row r="5" ht="28.5" spans="1:8">
      <c r="A5" s="19" t="s">
        <v>158</v>
      </c>
      <c r="B5" s="19" t="s">
        <v>167</v>
      </c>
      <c r="C5" s="19" t="s">
        <v>275</v>
      </c>
      <c r="D5" s="1" t="s">
        <v>164</v>
      </c>
      <c r="E5" s="20">
        <v>0</v>
      </c>
      <c r="F5" s="20">
        <v>1884000</v>
      </c>
      <c r="G5" s="19" t="s">
        <v>276</v>
      </c>
      <c r="H5" s="20">
        <v>1884000</v>
      </c>
    </row>
    <row r="6" ht="28.5" spans="1:8">
      <c r="A6" s="19" t="s">
        <v>158</v>
      </c>
      <c r="B6" s="19" t="s">
        <v>167</v>
      </c>
      <c r="C6" s="19" t="s">
        <v>277</v>
      </c>
      <c r="D6" s="1" t="s">
        <v>175</v>
      </c>
      <c r="E6" s="20">
        <v>0</v>
      </c>
      <c r="F6" s="20">
        <v>2900000</v>
      </c>
      <c r="G6" s="19" t="s">
        <v>276</v>
      </c>
      <c r="H6" s="20">
        <v>4784000</v>
      </c>
    </row>
    <row r="7" ht="14.25" spans="1:8">
      <c r="A7" s="19" t="s">
        <v>158</v>
      </c>
      <c r="B7" s="19" t="s">
        <v>167</v>
      </c>
      <c r="C7" s="19" t="s">
        <v>278</v>
      </c>
      <c r="D7" s="1" t="s">
        <v>178</v>
      </c>
      <c r="E7" s="20">
        <v>0</v>
      </c>
      <c r="F7" s="20">
        <v>1180000</v>
      </c>
      <c r="G7" s="19" t="s">
        <v>276</v>
      </c>
      <c r="H7" s="20">
        <v>5964000</v>
      </c>
    </row>
    <row r="8" ht="14.25" spans="1:8">
      <c r="A8" s="19" t="s">
        <v>158</v>
      </c>
      <c r="B8" s="19" t="s">
        <v>166</v>
      </c>
      <c r="C8" s="19" t="s">
        <v>166</v>
      </c>
      <c r="D8" s="21" t="s">
        <v>279</v>
      </c>
      <c r="E8" s="20">
        <v>0</v>
      </c>
      <c r="F8" s="20">
        <v>5964000</v>
      </c>
      <c r="G8" s="19" t="s">
        <v>276</v>
      </c>
      <c r="H8" s="20">
        <v>5964000</v>
      </c>
    </row>
    <row r="9" ht="14.25" spans="1:8">
      <c r="A9" s="19" t="s">
        <v>158</v>
      </c>
      <c r="B9" s="19" t="s">
        <v>166</v>
      </c>
      <c r="C9" s="19" t="s">
        <v>166</v>
      </c>
      <c r="D9" s="21" t="s">
        <v>280</v>
      </c>
      <c r="E9" s="20">
        <v>0</v>
      </c>
      <c r="F9" s="20">
        <v>5964000</v>
      </c>
      <c r="G9" s="19" t="s">
        <v>166</v>
      </c>
      <c r="H9" s="20">
        <v>5964000</v>
      </c>
    </row>
    <row r="10" ht="14.25" spans="1:8">
      <c r="A10" s="19" t="s">
        <v>180</v>
      </c>
      <c r="B10" s="19" t="s">
        <v>281</v>
      </c>
      <c r="C10" s="19" t="s">
        <v>282</v>
      </c>
      <c r="D10" s="1" t="s">
        <v>183</v>
      </c>
      <c r="E10" s="20">
        <v>0</v>
      </c>
      <c r="F10" s="20">
        <v>724800</v>
      </c>
      <c r="G10" s="19" t="s">
        <v>276</v>
      </c>
      <c r="H10" s="20">
        <v>6688800</v>
      </c>
    </row>
    <row r="11" ht="14.25" spans="1:8">
      <c r="A11" s="19" t="s">
        <v>180</v>
      </c>
      <c r="B11" s="19" t="s">
        <v>166</v>
      </c>
      <c r="C11" s="19" t="s">
        <v>166</v>
      </c>
      <c r="D11" s="21" t="s">
        <v>279</v>
      </c>
      <c r="E11" s="20">
        <v>0</v>
      </c>
      <c r="F11" s="20">
        <v>724800</v>
      </c>
      <c r="G11" s="19" t="s">
        <v>276</v>
      </c>
      <c r="H11" s="20">
        <v>6688800</v>
      </c>
    </row>
    <row r="12" ht="14.25" spans="1:8">
      <c r="A12" s="19" t="s">
        <v>180</v>
      </c>
      <c r="B12" s="19" t="s">
        <v>166</v>
      </c>
      <c r="C12" s="19" t="s">
        <v>166</v>
      </c>
      <c r="D12" s="21" t="s">
        <v>280</v>
      </c>
      <c r="E12" s="20">
        <v>0</v>
      </c>
      <c r="F12" s="20">
        <v>6688800</v>
      </c>
      <c r="G12" s="19" t="s">
        <v>166</v>
      </c>
      <c r="H12" s="20">
        <v>6688800</v>
      </c>
    </row>
    <row r="13" ht="14.25" spans="1:8">
      <c r="A13" s="19" t="s">
        <v>162</v>
      </c>
      <c r="B13" s="19" t="s">
        <v>166</v>
      </c>
      <c r="C13" s="19" t="s">
        <v>166</v>
      </c>
      <c r="D13" s="21" t="s">
        <v>279</v>
      </c>
      <c r="E13" s="20">
        <v>0</v>
      </c>
      <c r="F13" s="20">
        <v>0</v>
      </c>
      <c r="G13" s="19" t="s">
        <v>276</v>
      </c>
      <c r="H13" s="20">
        <v>6688800</v>
      </c>
    </row>
    <row r="14" ht="14.25" spans="1:8">
      <c r="A14" s="19" t="s">
        <v>162</v>
      </c>
      <c r="B14" s="19" t="s">
        <v>166</v>
      </c>
      <c r="C14" s="19" t="s">
        <v>166</v>
      </c>
      <c r="D14" s="21" t="s">
        <v>280</v>
      </c>
      <c r="E14" s="20">
        <v>0</v>
      </c>
      <c r="F14" s="20">
        <v>6688800</v>
      </c>
      <c r="G14" s="19" t="s">
        <v>166</v>
      </c>
      <c r="H14" s="20">
        <v>6688800</v>
      </c>
    </row>
    <row r="15" ht="14.25" spans="1:8">
      <c r="A15" s="19" t="s">
        <v>172</v>
      </c>
      <c r="B15" s="19" t="s">
        <v>166</v>
      </c>
      <c r="C15" s="19" t="s">
        <v>166</v>
      </c>
      <c r="D15" s="21" t="s">
        <v>279</v>
      </c>
      <c r="E15" s="20">
        <v>0</v>
      </c>
      <c r="F15" s="20">
        <v>0</v>
      </c>
      <c r="G15" s="19" t="s">
        <v>276</v>
      </c>
      <c r="H15" s="20">
        <v>6688800</v>
      </c>
    </row>
    <row r="16" ht="14.25" spans="1:8">
      <c r="A16" s="19" t="s">
        <v>172</v>
      </c>
      <c r="B16" s="19" t="s">
        <v>166</v>
      </c>
      <c r="C16" s="19" t="s">
        <v>166</v>
      </c>
      <c r="D16" s="21" t="s">
        <v>280</v>
      </c>
      <c r="E16" s="20">
        <v>0</v>
      </c>
      <c r="F16" s="20">
        <v>6688800</v>
      </c>
      <c r="G16" s="19" t="s">
        <v>166</v>
      </c>
      <c r="H16" s="20">
        <v>6688800</v>
      </c>
    </row>
    <row r="17" ht="28.5" spans="1:8">
      <c r="A17" s="19" t="s">
        <v>187</v>
      </c>
      <c r="B17" s="19" t="s">
        <v>187</v>
      </c>
      <c r="C17" s="19" t="s">
        <v>283</v>
      </c>
      <c r="D17" s="1" t="s">
        <v>87</v>
      </c>
      <c r="E17" s="20">
        <v>0</v>
      </c>
      <c r="F17" s="20">
        <v>117000</v>
      </c>
      <c r="G17" s="19" t="s">
        <v>276</v>
      </c>
      <c r="H17" s="20">
        <v>6805800</v>
      </c>
    </row>
    <row r="18" ht="14.25" spans="1:8">
      <c r="A18" s="19" t="s">
        <v>187</v>
      </c>
      <c r="B18" s="19" t="s">
        <v>166</v>
      </c>
      <c r="C18" s="19" t="s">
        <v>166</v>
      </c>
      <c r="D18" s="21" t="s">
        <v>279</v>
      </c>
      <c r="E18" s="20">
        <v>0</v>
      </c>
      <c r="F18" s="20">
        <v>117000</v>
      </c>
      <c r="G18" s="19" t="s">
        <v>276</v>
      </c>
      <c r="H18" s="20">
        <v>6805800</v>
      </c>
    </row>
    <row r="19" ht="14.25" spans="1:8">
      <c r="A19" s="19" t="s">
        <v>187</v>
      </c>
      <c r="B19" s="19" t="s">
        <v>166</v>
      </c>
      <c r="C19" s="19" t="s">
        <v>166</v>
      </c>
      <c r="D19" s="21" t="s">
        <v>280</v>
      </c>
      <c r="E19" s="20">
        <v>0</v>
      </c>
      <c r="F19" s="20">
        <v>6805800</v>
      </c>
      <c r="G19" s="19" t="s">
        <v>166</v>
      </c>
      <c r="H19" s="20">
        <v>6805800</v>
      </c>
    </row>
    <row r="20" ht="14.25" spans="1:8">
      <c r="A20" s="19" t="s">
        <v>190</v>
      </c>
      <c r="B20" s="19" t="s">
        <v>166</v>
      </c>
      <c r="C20" s="19" t="s">
        <v>166</v>
      </c>
      <c r="D20" s="21" t="s">
        <v>279</v>
      </c>
      <c r="E20" s="20">
        <v>0</v>
      </c>
      <c r="F20" s="20">
        <v>0</v>
      </c>
      <c r="G20" s="19" t="s">
        <v>276</v>
      </c>
      <c r="H20" s="20">
        <v>6805800</v>
      </c>
    </row>
    <row r="21" ht="14.25" spans="1:8">
      <c r="A21" s="19" t="s">
        <v>190</v>
      </c>
      <c r="B21" s="19" t="s">
        <v>166</v>
      </c>
      <c r="C21" s="19" t="s">
        <v>166</v>
      </c>
      <c r="D21" s="21" t="s">
        <v>280</v>
      </c>
      <c r="E21" s="20">
        <v>0</v>
      </c>
      <c r="F21" s="20">
        <v>6805800</v>
      </c>
      <c r="G21" s="19" t="s">
        <v>166</v>
      </c>
      <c r="H21" s="20">
        <v>6805800</v>
      </c>
    </row>
    <row r="22" ht="28.5" spans="1:8">
      <c r="A22" s="19" t="s">
        <v>197</v>
      </c>
      <c r="B22" s="19" t="s">
        <v>197</v>
      </c>
      <c r="C22" s="19" t="s">
        <v>284</v>
      </c>
      <c r="D22" s="1" t="s">
        <v>88</v>
      </c>
      <c r="E22" s="20">
        <v>0</v>
      </c>
      <c r="F22" s="20">
        <v>72500</v>
      </c>
      <c r="G22" s="19" t="s">
        <v>276</v>
      </c>
      <c r="H22" s="20">
        <v>6878300</v>
      </c>
    </row>
    <row r="23" ht="28.5" spans="1:8">
      <c r="A23" s="19" t="s">
        <v>197</v>
      </c>
      <c r="B23" s="19" t="s">
        <v>233</v>
      </c>
      <c r="C23" s="19" t="s">
        <v>285</v>
      </c>
      <c r="D23" s="1" t="s">
        <v>203</v>
      </c>
      <c r="E23" s="20">
        <v>0</v>
      </c>
      <c r="F23" s="20">
        <v>480000</v>
      </c>
      <c r="G23" s="19" t="s">
        <v>276</v>
      </c>
      <c r="H23" s="20">
        <v>7358300</v>
      </c>
    </row>
    <row r="24" ht="14.25" spans="1:8">
      <c r="A24" s="19" t="s">
        <v>197</v>
      </c>
      <c r="B24" s="19" t="s">
        <v>184</v>
      </c>
      <c r="C24" s="19" t="s">
        <v>286</v>
      </c>
      <c r="D24" s="1" t="s">
        <v>207</v>
      </c>
      <c r="E24" s="20">
        <v>0</v>
      </c>
      <c r="F24" s="20">
        <v>228000</v>
      </c>
      <c r="G24" s="19" t="s">
        <v>276</v>
      </c>
      <c r="H24" s="20">
        <v>7586300</v>
      </c>
    </row>
    <row r="25" ht="14.25" spans="1:8">
      <c r="A25" s="19" t="s">
        <v>197</v>
      </c>
      <c r="B25" s="19" t="s">
        <v>166</v>
      </c>
      <c r="C25" s="19" t="s">
        <v>166</v>
      </c>
      <c r="D25" s="21" t="s">
        <v>279</v>
      </c>
      <c r="E25" s="20">
        <v>0</v>
      </c>
      <c r="F25" s="20">
        <v>780500</v>
      </c>
      <c r="G25" s="19" t="s">
        <v>276</v>
      </c>
      <c r="H25" s="20">
        <v>7586300</v>
      </c>
    </row>
    <row r="26" ht="14.25" spans="1:8">
      <c r="A26" s="19" t="s">
        <v>197</v>
      </c>
      <c r="B26" s="19" t="s">
        <v>166</v>
      </c>
      <c r="C26" s="19" t="s">
        <v>166</v>
      </c>
      <c r="D26" s="21" t="s">
        <v>280</v>
      </c>
      <c r="E26" s="20">
        <v>0</v>
      </c>
      <c r="F26" s="20">
        <v>7586300</v>
      </c>
      <c r="G26" s="19" t="s">
        <v>166</v>
      </c>
      <c r="H26" s="20">
        <v>7586300</v>
      </c>
    </row>
    <row r="27" ht="28.5" spans="1:8">
      <c r="A27" s="19" t="s">
        <v>209</v>
      </c>
      <c r="B27" s="19" t="s">
        <v>158</v>
      </c>
      <c r="C27" s="19" t="s">
        <v>287</v>
      </c>
      <c r="D27" s="1" t="s">
        <v>212</v>
      </c>
      <c r="E27" s="20">
        <v>0</v>
      </c>
      <c r="F27" s="20">
        <v>1160000</v>
      </c>
      <c r="G27" s="19" t="s">
        <v>276</v>
      </c>
      <c r="H27" s="20">
        <v>8746300</v>
      </c>
    </row>
    <row r="28" ht="28.5" spans="1:8">
      <c r="A28" s="19" t="s">
        <v>209</v>
      </c>
      <c r="B28" s="19" t="s">
        <v>229</v>
      </c>
      <c r="C28" s="19" t="s">
        <v>288</v>
      </c>
      <c r="D28" s="1" t="s">
        <v>90</v>
      </c>
      <c r="E28" s="20">
        <v>0</v>
      </c>
      <c r="F28" s="20">
        <v>195000</v>
      </c>
      <c r="G28" s="19" t="s">
        <v>276</v>
      </c>
      <c r="H28" s="20">
        <v>8941300</v>
      </c>
    </row>
    <row r="29" ht="14.25" spans="1:8">
      <c r="A29" s="19" t="s">
        <v>209</v>
      </c>
      <c r="B29" s="19" t="s">
        <v>166</v>
      </c>
      <c r="C29" s="19" t="s">
        <v>166</v>
      </c>
      <c r="D29" s="21" t="s">
        <v>279</v>
      </c>
      <c r="E29" s="20">
        <v>0</v>
      </c>
      <c r="F29" s="20">
        <v>1355000</v>
      </c>
      <c r="G29" s="19" t="s">
        <v>276</v>
      </c>
      <c r="H29" s="20">
        <v>8941300</v>
      </c>
    </row>
    <row r="30" ht="14.25" spans="1:8">
      <c r="A30" s="19" t="s">
        <v>209</v>
      </c>
      <c r="B30" s="19" t="s">
        <v>166</v>
      </c>
      <c r="C30" s="19" t="s">
        <v>166</v>
      </c>
      <c r="D30" s="21" t="s">
        <v>280</v>
      </c>
      <c r="E30" s="20">
        <v>0</v>
      </c>
      <c r="F30" s="20">
        <v>8941300</v>
      </c>
      <c r="G30" s="19" t="s">
        <v>166</v>
      </c>
      <c r="H30" s="20">
        <v>8941300</v>
      </c>
    </row>
    <row r="31" ht="14.25" spans="1:8">
      <c r="A31" s="19" t="s">
        <v>215</v>
      </c>
      <c r="B31" s="19" t="s">
        <v>197</v>
      </c>
      <c r="C31" s="19" t="s">
        <v>289</v>
      </c>
      <c r="D31" s="1" t="s">
        <v>218</v>
      </c>
      <c r="E31" s="20">
        <v>0</v>
      </c>
      <c r="F31" s="20">
        <v>74700</v>
      </c>
      <c r="G31" s="19" t="s">
        <v>276</v>
      </c>
      <c r="H31" s="20">
        <v>9016000</v>
      </c>
    </row>
    <row r="32" ht="14.25" spans="1:8">
      <c r="A32" s="19" t="s">
        <v>215</v>
      </c>
      <c r="B32" s="19" t="s">
        <v>197</v>
      </c>
      <c r="C32" s="19" t="s">
        <v>290</v>
      </c>
      <c r="D32" s="1" t="s">
        <v>220</v>
      </c>
      <c r="E32" s="20">
        <v>0</v>
      </c>
      <c r="F32" s="20">
        <v>118500</v>
      </c>
      <c r="G32" s="19" t="s">
        <v>276</v>
      </c>
      <c r="H32" s="20">
        <v>9134500</v>
      </c>
    </row>
    <row r="33" ht="14.25" spans="1:8">
      <c r="A33" s="19" t="s">
        <v>215</v>
      </c>
      <c r="B33" s="19" t="s">
        <v>197</v>
      </c>
      <c r="C33" s="19" t="s">
        <v>290</v>
      </c>
      <c r="D33" s="1" t="s">
        <v>221</v>
      </c>
      <c r="E33" s="20">
        <v>0</v>
      </c>
      <c r="F33" s="20">
        <v>-118500</v>
      </c>
      <c r="G33" s="19" t="s">
        <v>276</v>
      </c>
      <c r="H33" s="20">
        <v>9016000</v>
      </c>
    </row>
    <row r="34" ht="14.25" spans="1:8">
      <c r="A34" s="19" t="s">
        <v>215</v>
      </c>
      <c r="B34" s="19" t="s">
        <v>166</v>
      </c>
      <c r="C34" s="19" t="s">
        <v>166</v>
      </c>
      <c r="D34" s="21" t="s">
        <v>279</v>
      </c>
      <c r="E34" s="20">
        <v>0</v>
      </c>
      <c r="F34" s="20">
        <v>74700</v>
      </c>
      <c r="G34" s="19" t="s">
        <v>276</v>
      </c>
      <c r="H34" s="20">
        <v>9016000</v>
      </c>
    </row>
    <row r="35" ht="14.25" spans="1:8">
      <c r="A35" s="19" t="s">
        <v>215</v>
      </c>
      <c r="B35" s="19" t="s">
        <v>166</v>
      </c>
      <c r="C35" s="19" t="s">
        <v>166</v>
      </c>
      <c r="D35" s="21" t="s">
        <v>280</v>
      </c>
      <c r="E35" s="20">
        <v>0</v>
      </c>
      <c r="F35" s="20">
        <v>9016000</v>
      </c>
      <c r="G35" s="19" t="s">
        <v>166</v>
      </c>
      <c r="H35" s="20">
        <v>9016000</v>
      </c>
    </row>
    <row r="36" ht="28.5" spans="1:8">
      <c r="A36" s="19" t="s">
        <v>222</v>
      </c>
      <c r="B36" s="19" t="s">
        <v>239</v>
      </c>
      <c r="C36" s="19" t="s">
        <v>224</v>
      </c>
      <c r="D36" s="1" t="s">
        <v>90</v>
      </c>
      <c r="E36" s="20">
        <v>0</v>
      </c>
      <c r="F36" s="20">
        <v>260000</v>
      </c>
      <c r="G36" s="19" t="s">
        <v>276</v>
      </c>
      <c r="H36" s="20">
        <v>9276000</v>
      </c>
    </row>
    <row r="37" ht="14.25" spans="1:8">
      <c r="A37" s="19" t="s">
        <v>222</v>
      </c>
      <c r="B37" s="19" t="s">
        <v>239</v>
      </c>
      <c r="C37" s="19" t="s">
        <v>226</v>
      </c>
      <c r="D37" s="1" t="s">
        <v>227</v>
      </c>
      <c r="E37" s="20">
        <v>0</v>
      </c>
      <c r="F37" s="20">
        <v>118500</v>
      </c>
      <c r="G37" s="19" t="s">
        <v>276</v>
      </c>
      <c r="H37" s="20">
        <v>9394500</v>
      </c>
    </row>
    <row r="38" ht="14.25" spans="1:8">
      <c r="A38" s="19" t="s">
        <v>222</v>
      </c>
      <c r="B38" s="19" t="s">
        <v>166</v>
      </c>
      <c r="C38" s="19" t="s">
        <v>166</v>
      </c>
      <c r="D38" s="21" t="s">
        <v>279</v>
      </c>
      <c r="E38" s="20">
        <v>0</v>
      </c>
      <c r="F38" s="20">
        <v>378500</v>
      </c>
      <c r="G38" s="19" t="s">
        <v>276</v>
      </c>
      <c r="H38" s="20">
        <v>9394500</v>
      </c>
    </row>
    <row r="39" ht="14.25" spans="1:8">
      <c r="A39" s="19" t="s">
        <v>222</v>
      </c>
      <c r="B39" s="19" t="s">
        <v>166</v>
      </c>
      <c r="C39" s="19" t="s">
        <v>166</v>
      </c>
      <c r="D39" s="21" t="s">
        <v>280</v>
      </c>
      <c r="E39" s="20">
        <v>0</v>
      </c>
      <c r="F39" s="20">
        <v>9394500</v>
      </c>
      <c r="G39" s="19" t="s">
        <v>166</v>
      </c>
      <c r="H39" s="20">
        <v>9394500</v>
      </c>
    </row>
    <row r="40" ht="14.25" spans="1:8">
      <c r="A40" s="19" t="s">
        <v>229</v>
      </c>
      <c r="B40" s="19" t="s">
        <v>166</v>
      </c>
      <c r="C40" s="19" t="s">
        <v>166</v>
      </c>
      <c r="D40" s="21" t="s">
        <v>279</v>
      </c>
      <c r="E40" s="20">
        <v>0</v>
      </c>
      <c r="F40" s="20">
        <v>0</v>
      </c>
      <c r="G40" s="19" t="s">
        <v>276</v>
      </c>
      <c r="H40" s="20">
        <v>9394500</v>
      </c>
    </row>
    <row r="41" ht="14.25" spans="1:8">
      <c r="A41" s="19" t="s">
        <v>229</v>
      </c>
      <c r="B41" s="19" t="s">
        <v>166</v>
      </c>
      <c r="C41" s="19" t="s">
        <v>166</v>
      </c>
      <c r="D41" s="21" t="s">
        <v>280</v>
      </c>
      <c r="E41" s="20">
        <v>0</v>
      </c>
      <c r="F41" s="20">
        <v>9394500</v>
      </c>
      <c r="G41" s="19" t="s">
        <v>166</v>
      </c>
      <c r="H41" s="20">
        <v>9394500</v>
      </c>
    </row>
    <row r="42" ht="14.25" spans="1:8">
      <c r="A42" s="19" t="s">
        <v>233</v>
      </c>
      <c r="B42" s="19" t="s">
        <v>291</v>
      </c>
      <c r="C42" s="19" t="s">
        <v>292</v>
      </c>
      <c r="D42" s="1" t="s">
        <v>293</v>
      </c>
      <c r="E42" s="20">
        <v>9394500</v>
      </c>
      <c r="F42" s="20">
        <v>0</v>
      </c>
      <c r="G42" s="19" t="s">
        <v>274</v>
      </c>
      <c r="H42" s="20">
        <v>0</v>
      </c>
    </row>
    <row r="43" ht="14.25" spans="1:8">
      <c r="A43" s="19" t="s">
        <v>233</v>
      </c>
      <c r="B43" s="19" t="s">
        <v>166</v>
      </c>
      <c r="C43" s="19" t="s">
        <v>166</v>
      </c>
      <c r="D43" s="21" t="s">
        <v>279</v>
      </c>
      <c r="E43" s="20">
        <v>9394500</v>
      </c>
      <c r="F43" s="20">
        <v>0</v>
      </c>
      <c r="G43" s="19" t="s">
        <v>274</v>
      </c>
      <c r="H43" s="20">
        <v>0</v>
      </c>
    </row>
    <row r="44" ht="14.25" spans="1:8">
      <c r="A44" s="19" t="s">
        <v>233</v>
      </c>
      <c r="B44" s="19" t="s">
        <v>166</v>
      </c>
      <c r="C44" s="19" t="s">
        <v>166</v>
      </c>
      <c r="D44" s="21" t="s">
        <v>280</v>
      </c>
      <c r="E44" s="20">
        <v>9394500</v>
      </c>
      <c r="F44" s="20">
        <v>9394500</v>
      </c>
      <c r="G44" s="19" t="s">
        <v>166</v>
      </c>
      <c r="H44" s="20">
        <v>0</v>
      </c>
    </row>
    <row r="46" s="12" customFormat="1" ht="20.25" spans="1:8">
      <c r="A46" s="22" t="s">
        <v>266</v>
      </c>
      <c r="B46" s="22"/>
      <c r="C46" s="22"/>
      <c r="D46" s="22"/>
      <c r="E46" s="22"/>
      <c r="F46" s="22"/>
      <c r="G46" s="22"/>
      <c r="H46" s="22"/>
    </row>
    <row r="47" s="12" customFormat="1" ht="14.25" spans="1:8">
      <c r="A47" s="23" t="s">
        <v>294</v>
      </c>
      <c r="B47" s="23"/>
      <c r="C47" s="23"/>
      <c r="D47" s="24"/>
      <c r="E47" s="23"/>
      <c r="F47" s="23"/>
      <c r="G47" s="23"/>
      <c r="H47" s="23"/>
    </row>
    <row r="48" ht="14.25" spans="1:8">
      <c r="A48" s="25" t="s">
        <v>268</v>
      </c>
      <c r="B48" s="25" t="s">
        <v>269</v>
      </c>
      <c r="C48" s="25" t="s">
        <v>270</v>
      </c>
      <c r="D48" s="25" t="s">
        <v>131</v>
      </c>
      <c r="E48" s="25" t="s">
        <v>133</v>
      </c>
      <c r="F48" s="25" t="s">
        <v>134</v>
      </c>
      <c r="G48" s="25" t="s">
        <v>271</v>
      </c>
      <c r="H48" s="25" t="s">
        <v>272</v>
      </c>
    </row>
    <row r="49" ht="14.25" spans="1:8">
      <c r="A49" s="19" t="s">
        <v>158</v>
      </c>
      <c r="B49" s="19" t="s">
        <v>166</v>
      </c>
      <c r="C49" s="19" t="s">
        <v>166</v>
      </c>
      <c r="D49" s="21" t="s">
        <v>273</v>
      </c>
      <c r="E49" s="20">
        <v>0</v>
      </c>
      <c r="F49" s="20">
        <v>0</v>
      </c>
      <c r="G49" s="19" t="s">
        <v>274</v>
      </c>
      <c r="H49" s="20">
        <v>0</v>
      </c>
    </row>
    <row r="50" ht="14.25" spans="1:8">
      <c r="A50" s="19" t="s">
        <v>158</v>
      </c>
      <c r="B50" s="19" t="s">
        <v>166</v>
      </c>
      <c r="C50" s="19" t="s">
        <v>166</v>
      </c>
      <c r="D50" s="21" t="s">
        <v>279</v>
      </c>
      <c r="E50" s="20">
        <v>0</v>
      </c>
      <c r="F50" s="20">
        <v>0</v>
      </c>
      <c r="G50" s="19" t="s">
        <v>274</v>
      </c>
      <c r="H50" s="20">
        <v>0</v>
      </c>
    </row>
    <row r="51" ht="14.25" spans="1:8">
      <c r="A51" s="19" t="s">
        <v>158</v>
      </c>
      <c r="B51" s="19" t="s">
        <v>166</v>
      </c>
      <c r="C51" s="19" t="s">
        <v>166</v>
      </c>
      <c r="D51" s="21" t="s">
        <v>280</v>
      </c>
      <c r="E51" s="20">
        <v>0</v>
      </c>
      <c r="F51" s="20">
        <v>0</v>
      </c>
      <c r="G51" s="19" t="s">
        <v>166</v>
      </c>
      <c r="H51" s="20">
        <v>0</v>
      </c>
    </row>
    <row r="52" ht="14.25" spans="1:8">
      <c r="A52" s="19" t="s">
        <v>180</v>
      </c>
      <c r="B52" s="19" t="s">
        <v>166</v>
      </c>
      <c r="C52" s="19" t="s">
        <v>166</v>
      </c>
      <c r="D52" s="21" t="s">
        <v>279</v>
      </c>
      <c r="E52" s="20">
        <v>0</v>
      </c>
      <c r="F52" s="20">
        <v>0</v>
      </c>
      <c r="G52" s="19" t="s">
        <v>274</v>
      </c>
      <c r="H52" s="20">
        <v>0</v>
      </c>
    </row>
    <row r="53" ht="14.25" spans="1:8">
      <c r="A53" s="19" t="s">
        <v>180</v>
      </c>
      <c r="B53" s="19" t="s">
        <v>166</v>
      </c>
      <c r="C53" s="19" t="s">
        <v>166</v>
      </c>
      <c r="D53" s="21" t="s">
        <v>280</v>
      </c>
      <c r="E53" s="20">
        <v>0</v>
      </c>
      <c r="F53" s="20">
        <v>0</v>
      </c>
      <c r="G53" s="19" t="s">
        <v>166</v>
      </c>
      <c r="H53" s="20">
        <v>0</v>
      </c>
    </row>
    <row r="54" ht="14.25" spans="1:8">
      <c r="A54" s="19" t="s">
        <v>162</v>
      </c>
      <c r="B54" s="19" t="s">
        <v>166</v>
      </c>
      <c r="C54" s="19" t="s">
        <v>166</v>
      </c>
      <c r="D54" s="21" t="s">
        <v>279</v>
      </c>
      <c r="E54" s="20">
        <v>0</v>
      </c>
      <c r="F54" s="20">
        <v>0</v>
      </c>
      <c r="G54" s="19" t="s">
        <v>274</v>
      </c>
      <c r="H54" s="20">
        <v>0</v>
      </c>
    </row>
    <row r="55" ht="14.25" spans="1:8">
      <c r="A55" s="19" t="s">
        <v>162</v>
      </c>
      <c r="B55" s="19" t="s">
        <v>166</v>
      </c>
      <c r="C55" s="19" t="s">
        <v>166</v>
      </c>
      <c r="D55" s="21" t="s">
        <v>280</v>
      </c>
      <c r="E55" s="20">
        <v>0</v>
      </c>
      <c r="F55" s="20">
        <v>0</v>
      </c>
      <c r="G55" s="19" t="s">
        <v>166</v>
      </c>
      <c r="H55" s="20">
        <v>0</v>
      </c>
    </row>
    <row r="56" ht="14.25" spans="1:8">
      <c r="A56" s="19" t="s">
        <v>172</v>
      </c>
      <c r="B56" s="19" t="s">
        <v>172</v>
      </c>
      <c r="C56" s="19" t="s">
        <v>295</v>
      </c>
      <c r="D56" s="21" t="s">
        <v>188</v>
      </c>
      <c r="E56" s="20">
        <v>0</v>
      </c>
      <c r="F56" s="20">
        <v>324500</v>
      </c>
      <c r="G56" s="19" t="s">
        <v>276</v>
      </c>
      <c r="H56" s="20">
        <v>324500</v>
      </c>
    </row>
    <row r="57" ht="14.25" spans="1:8">
      <c r="A57" s="19" t="s">
        <v>172</v>
      </c>
      <c r="B57" s="19" t="s">
        <v>166</v>
      </c>
      <c r="C57" s="19" t="s">
        <v>166</v>
      </c>
      <c r="D57" s="21" t="s">
        <v>279</v>
      </c>
      <c r="E57" s="20">
        <v>0</v>
      </c>
      <c r="F57" s="20">
        <v>324500</v>
      </c>
      <c r="G57" s="19" t="s">
        <v>276</v>
      </c>
      <c r="H57" s="20">
        <v>324500</v>
      </c>
    </row>
    <row r="58" ht="14.25" spans="1:8">
      <c r="A58" s="19" t="s">
        <v>172</v>
      </c>
      <c r="B58" s="19" t="s">
        <v>166</v>
      </c>
      <c r="C58" s="19" t="s">
        <v>166</v>
      </c>
      <c r="D58" s="21" t="s">
        <v>280</v>
      </c>
      <c r="E58" s="20">
        <v>0</v>
      </c>
      <c r="F58" s="20">
        <v>324500</v>
      </c>
      <c r="G58" s="19" t="s">
        <v>166</v>
      </c>
      <c r="H58" s="20">
        <v>324500</v>
      </c>
    </row>
    <row r="59" ht="14.25" spans="1:8">
      <c r="A59" s="19" t="s">
        <v>187</v>
      </c>
      <c r="B59" s="19" t="s">
        <v>166</v>
      </c>
      <c r="C59" s="19" t="s">
        <v>166</v>
      </c>
      <c r="D59" s="21" t="s">
        <v>279</v>
      </c>
      <c r="E59" s="20">
        <v>0</v>
      </c>
      <c r="F59" s="20">
        <v>0</v>
      </c>
      <c r="G59" s="19" t="s">
        <v>276</v>
      </c>
      <c r="H59" s="20">
        <v>324500</v>
      </c>
    </row>
    <row r="60" ht="14.25" spans="1:8">
      <c r="A60" s="19" t="s">
        <v>187</v>
      </c>
      <c r="B60" s="19" t="s">
        <v>166</v>
      </c>
      <c r="C60" s="19" t="s">
        <v>166</v>
      </c>
      <c r="D60" s="21" t="s">
        <v>280</v>
      </c>
      <c r="E60" s="20">
        <v>0</v>
      </c>
      <c r="F60" s="20">
        <v>324500</v>
      </c>
      <c r="G60" s="19" t="s">
        <v>166</v>
      </c>
      <c r="H60" s="20">
        <v>324500</v>
      </c>
    </row>
    <row r="61" ht="14.25" spans="1:8">
      <c r="A61" s="19" t="s">
        <v>190</v>
      </c>
      <c r="B61" s="19" t="s">
        <v>166</v>
      </c>
      <c r="C61" s="19" t="s">
        <v>166</v>
      </c>
      <c r="D61" s="21" t="s">
        <v>279</v>
      </c>
      <c r="E61" s="20">
        <v>0</v>
      </c>
      <c r="F61" s="20">
        <v>0</v>
      </c>
      <c r="G61" s="19" t="s">
        <v>276</v>
      </c>
      <c r="H61" s="20">
        <v>324500</v>
      </c>
    </row>
    <row r="62" ht="14.25" spans="1:8">
      <c r="A62" s="19" t="s">
        <v>190</v>
      </c>
      <c r="B62" s="19" t="s">
        <v>166</v>
      </c>
      <c r="C62" s="19" t="s">
        <v>166</v>
      </c>
      <c r="D62" s="21" t="s">
        <v>280</v>
      </c>
      <c r="E62" s="20">
        <v>0</v>
      </c>
      <c r="F62" s="20">
        <v>324500</v>
      </c>
      <c r="G62" s="19" t="s">
        <v>166</v>
      </c>
      <c r="H62" s="20">
        <v>324500</v>
      </c>
    </row>
    <row r="63" ht="14.25" spans="1:8">
      <c r="A63" s="19" t="s">
        <v>197</v>
      </c>
      <c r="B63" s="19" t="s">
        <v>166</v>
      </c>
      <c r="C63" s="19" t="s">
        <v>166</v>
      </c>
      <c r="D63" s="21" t="s">
        <v>279</v>
      </c>
      <c r="E63" s="20">
        <v>0</v>
      </c>
      <c r="F63" s="20">
        <v>0</v>
      </c>
      <c r="G63" s="19" t="s">
        <v>276</v>
      </c>
      <c r="H63" s="20">
        <v>324500</v>
      </c>
    </row>
    <row r="64" ht="14.25" spans="1:8">
      <c r="A64" s="19" t="s">
        <v>197</v>
      </c>
      <c r="B64" s="19" t="s">
        <v>166</v>
      </c>
      <c r="C64" s="19" t="s">
        <v>166</v>
      </c>
      <c r="D64" s="21" t="s">
        <v>280</v>
      </c>
      <c r="E64" s="20">
        <v>0</v>
      </c>
      <c r="F64" s="20">
        <v>324500</v>
      </c>
      <c r="G64" s="19" t="s">
        <v>166</v>
      </c>
      <c r="H64" s="20">
        <v>324500</v>
      </c>
    </row>
    <row r="65" ht="14.25" spans="1:8">
      <c r="A65" s="19" t="s">
        <v>209</v>
      </c>
      <c r="B65" s="19" t="s">
        <v>166</v>
      </c>
      <c r="C65" s="19" t="s">
        <v>166</v>
      </c>
      <c r="D65" s="21" t="s">
        <v>279</v>
      </c>
      <c r="E65" s="20">
        <v>0</v>
      </c>
      <c r="F65" s="20">
        <v>0</v>
      </c>
      <c r="G65" s="19" t="s">
        <v>276</v>
      </c>
      <c r="H65" s="20">
        <v>324500</v>
      </c>
    </row>
    <row r="66" ht="14.25" spans="1:8">
      <c r="A66" s="19" t="s">
        <v>209</v>
      </c>
      <c r="B66" s="19" t="s">
        <v>166</v>
      </c>
      <c r="C66" s="19" t="s">
        <v>166</v>
      </c>
      <c r="D66" s="21" t="s">
        <v>280</v>
      </c>
      <c r="E66" s="20">
        <v>0</v>
      </c>
      <c r="F66" s="20">
        <v>324500</v>
      </c>
      <c r="G66" s="19" t="s">
        <v>166</v>
      </c>
      <c r="H66" s="20">
        <v>324500</v>
      </c>
    </row>
    <row r="67" ht="14.25" spans="1:8">
      <c r="A67" s="19" t="s">
        <v>215</v>
      </c>
      <c r="B67" s="19" t="s">
        <v>166</v>
      </c>
      <c r="C67" s="19" t="s">
        <v>166</v>
      </c>
      <c r="D67" s="21" t="s">
        <v>279</v>
      </c>
      <c r="E67" s="20">
        <v>0</v>
      </c>
      <c r="F67" s="20">
        <v>0</v>
      </c>
      <c r="G67" s="19" t="s">
        <v>276</v>
      </c>
      <c r="H67" s="20">
        <v>324500</v>
      </c>
    </row>
    <row r="68" ht="14.25" spans="1:8">
      <c r="A68" s="19" t="s">
        <v>215</v>
      </c>
      <c r="B68" s="19" t="s">
        <v>166</v>
      </c>
      <c r="C68" s="19" t="s">
        <v>166</v>
      </c>
      <c r="D68" s="21" t="s">
        <v>280</v>
      </c>
      <c r="E68" s="20">
        <v>0</v>
      </c>
      <c r="F68" s="20">
        <v>324500</v>
      </c>
      <c r="G68" s="19" t="s">
        <v>166</v>
      </c>
      <c r="H68" s="20">
        <v>324500</v>
      </c>
    </row>
    <row r="69" ht="14.25" spans="1:8">
      <c r="A69" s="19" t="s">
        <v>222</v>
      </c>
      <c r="B69" s="19" t="s">
        <v>166</v>
      </c>
      <c r="C69" s="19" t="s">
        <v>166</v>
      </c>
      <c r="D69" s="21" t="s">
        <v>279</v>
      </c>
      <c r="E69" s="20">
        <v>0</v>
      </c>
      <c r="F69" s="20">
        <v>0</v>
      </c>
      <c r="G69" s="19" t="s">
        <v>276</v>
      </c>
      <c r="H69" s="20">
        <v>324500</v>
      </c>
    </row>
    <row r="70" ht="14.25" spans="1:8">
      <c r="A70" s="19" t="s">
        <v>222</v>
      </c>
      <c r="B70" s="19" t="s">
        <v>166</v>
      </c>
      <c r="C70" s="19" t="s">
        <v>166</v>
      </c>
      <c r="D70" s="21" t="s">
        <v>280</v>
      </c>
      <c r="E70" s="20">
        <v>0</v>
      </c>
      <c r="F70" s="20">
        <v>324500</v>
      </c>
      <c r="G70" s="19" t="s">
        <v>166</v>
      </c>
      <c r="H70" s="20">
        <v>324500</v>
      </c>
    </row>
    <row r="71" ht="14.25" spans="1:8">
      <c r="A71" s="19" t="s">
        <v>229</v>
      </c>
      <c r="B71" s="19" t="s">
        <v>204</v>
      </c>
      <c r="C71" s="19" t="s">
        <v>231</v>
      </c>
      <c r="D71" s="21" t="s">
        <v>92</v>
      </c>
      <c r="E71" s="20">
        <v>0</v>
      </c>
      <c r="F71" s="20">
        <v>1290000</v>
      </c>
      <c r="G71" s="19" t="s">
        <v>276</v>
      </c>
      <c r="H71" s="20">
        <v>1614500</v>
      </c>
    </row>
    <row r="72" ht="14.25" spans="1:8">
      <c r="A72" s="19" t="s">
        <v>229</v>
      </c>
      <c r="B72" s="19" t="s">
        <v>166</v>
      </c>
      <c r="C72" s="19" t="s">
        <v>166</v>
      </c>
      <c r="D72" s="21" t="s">
        <v>279</v>
      </c>
      <c r="E72" s="20">
        <v>0</v>
      </c>
      <c r="F72" s="20">
        <v>1290000</v>
      </c>
      <c r="G72" s="19" t="s">
        <v>276</v>
      </c>
      <c r="H72" s="20">
        <v>1614500</v>
      </c>
    </row>
    <row r="73" ht="14.25" spans="1:8">
      <c r="A73" s="19" t="s">
        <v>229</v>
      </c>
      <c r="B73" s="19" t="s">
        <v>166</v>
      </c>
      <c r="C73" s="19" t="s">
        <v>166</v>
      </c>
      <c r="D73" s="21" t="s">
        <v>280</v>
      </c>
      <c r="E73" s="20">
        <v>0</v>
      </c>
      <c r="F73" s="20">
        <v>1614500</v>
      </c>
      <c r="G73" s="19" t="s">
        <v>166</v>
      </c>
      <c r="H73" s="20">
        <v>1614500</v>
      </c>
    </row>
    <row r="74" ht="14.25" spans="1:8">
      <c r="A74" s="19" t="s">
        <v>233</v>
      </c>
      <c r="B74" s="19" t="s">
        <v>233</v>
      </c>
      <c r="C74" s="19" t="s">
        <v>235</v>
      </c>
      <c r="D74" s="21" t="s">
        <v>236</v>
      </c>
      <c r="E74" s="20">
        <v>0</v>
      </c>
      <c r="F74" s="20">
        <v>450000</v>
      </c>
      <c r="G74" s="19" t="s">
        <v>276</v>
      </c>
      <c r="H74" s="20">
        <v>2064500</v>
      </c>
    </row>
    <row r="75" ht="14.25" spans="1:8">
      <c r="A75" s="19" t="s">
        <v>233</v>
      </c>
      <c r="B75" s="19" t="s">
        <v>296</v>
      </c>
      <c r="C75" s="19" t="s">
        <v>238</v>
      </c>
      <c r="D75" s="21" t="s">
        <v>183</v>
      </c>
      <c r="E75" s="20">
        <v>0</v>
      </c>
      <c r="F75" s="20">
        <v>966400</v>
      </c>
      <c r="G75" s="19" t="s">
        <v>276</v>
      </c>
      <c r="H75" s="20">
        <v>3030900</v>
      </c>
    </row>
    <row r="76" ht="14.25" spans="1:8">
      <c r="A76" s="19" t="s">
        <v>233</v>
      </c>
      <c r="B76" s="19" t="s">
        <v>184</v>
      </c>
      <c r="C76" s="19" t="s">
        <v>241</v>
      </c>
      <c r="D76" s="21" t="s">
        <v>242</v>
      </c>
      <c r="E76" s="20">
        <v>0</v>
      </c>
      <c r="F76" s="20">
        <v>108000</v>
      </c>
      <c r="G76" s="19" t="s">
        <v>276</v>
      </c>
      <c r="H76" s="20">
        <v>3138900</v>
      </c>
    </row>
    <row r="77" ht="14.25" spans="1:8">
      <c r="A77" s="19" t="s">
        <v>233</v>
      </c>
      <c r="B77" s="19" t="s">
        <v>184</v>
      </c>
      <c r="C77" s="19" t="s">
        <v>241</v>
      </c>
      <c r="D77" s="21" t="s">
        <v>242</v>
      </c>
      <c r="E77" s="20">
        <v>0</v>
      </c>
      <c r="F77" s="20">
        <v>72000</v>
      </c>
      <c r="G77" s="19" t="s">
        <v>276</v>
      </c>
      <c r="H77" s="20">
        <v>3210900</v>
      </c>
    </row>
    <row r="78" ht="14.25" spans="1:8">
      <c r="A78" s="19" t="s">
        <v>233</v>
      </c>
      <c r="B78" s="19" t="s">
        <v>184</v>
      </c>
      <c r="C78" s="19" t="s">
        <v>244</v>
      </c>
      <c r="D78" s="21" t="s">
        <v>245</v>
      </c>
      <c r="E78" s="20">
        <v>0</v>
      </c>
      <c r="F78" s="20">
        <v>159000</v>
      </c>
      <c r="G78" s="19" t="s">
        <v>276</v>
      </c>
      <c r="H78" s="20">
        <v>3369900</v>
      </c>
    </row>
    <row r="79" ht="14.25" spans="1:8">
      <c r="A79" s="19" t="s">
        <v>233</v>
      </c>
      <c r="B79" s="19" t="s">
        <v>184</v>
      </c>
      <c r="C79" s="19" t="s">
        <v>244</v>
      </c>
      <c r="D79" s="21" t="s">
        <v>245</v>
      </c>
      <c r="E79" s="20">
        <v>0</v>
      </c>
      <c r="F79" s="20">
        <v>238500</v>
      </c>
      <c r="G79" s="19" t="s">
        <v>276</v>
      </c>
      <c r="H79" s="20">
        <v>3608400</v>
      </c>
    </row>
    <row r="80" ht="14.25" spans="1:8">
      <c r="A80" s="19" t="s">
        <v>233</v>
      </c>
      <c r="B80" s="19" t="s">
        <v>184</v>
      </c>
      <c r="C80" s="19" t="s">
        <v>247</v>
      </c>
      <c r="D80" s="21" t="s">
        <v>248</v>
      </c>
      <c r="E80" s="20">
        <v>0</v>
      </c>
      <c r="F80" s="20">
        <v>304000</v>
      </c>
      <c r="G80" s="19" t="s">
        <v>276</v>
      </c>
      <c r="H80" s="20">
        <v>3912400</v>
      </c>
    </row>
    <row r="81" ht="14.25" spans="1:8">
      <c r="A81" s="19" t="s">
        <v>233</v>
      </c>
      <c r="B81" s="19" t="s">
        <v>184</v>
      </c>
      <c r="C81" s="19" t="s">
        <v>249</v>
      </c>
      <c r="D81" s="21" t="s">
        <v>250</v>
      </c>
      <c r="E81" s="20">
        <v>0</v>
      </c>
      <c r="F81" s="20">
        <v>870000</v>
      </c>
      <c r="G81" s="19" t="s">
        <v>276</v>
      </c>
      <c r="H81" s="20">
        <v>4782400</v>
      </c>
    </row>
    <row r="82" ht="14.25" spans="1:8">
      <c r="A82" s="19" t="s">
        <v>233</v>
      </c>
      <c r="B82" s="19" t="s">
        <v>184</v>
      </c>
      <c r="C82" s="19" t="s">
        <v>251</v>
      </c>
      <c r="D82" s="21" t="s">
        <v>95</v>
      </c>
      <c r="E82" s="20">
        <v>0</v>
      </c>
      <c r="F82" s="20">
        <v>107520</v>
      </c>
      <c r="G82" s="19" t="s">
        <v>276</v>
      </c>
      <c r="H82" s="20">
        <v>4889920</v>
      </c>
    </row>
    <row r="83" ht="14.25" spans="1:8">
      <c r="A83" s="19" t="s">
        <v>233</v>
      </c>
      <c r="B83" s="19" t="s">
        <v>184</v>
      </c>
      <c r="C83" s="19" t="s">
        <v>252</v>
      </c>
      <c r="D83" s="21" t="s">
        <v>253</v>
      </c>
      <c r="E83" s="20">
        <v>0</v>
      </c>
      <c r="F83" s="20">
        <v>640000</v>
      </c>
      <c r="G83" s="19" t="s">
        <v>276</v>
      </c>
      <c r="H83" s="20">
        <v>5529920</v>
      </c>
    </row>
    <row r="84" ht="14.25" spans="1:8">
      <c r="A84" s="19" t="s">
        <v>233</v>
      </c>
      <c r="B84" s="19" t="s">
        <v>184</v>
      </c>
      <c r="C84" s="19" t="s">
        <v>254</v>
      </c>
      <c r="D84" s="21" t="s">
        <v>255</v>
      </c>
      <c r="E84" s="20">
        <v>0</v>
      </c>
      <c r="F84" s="20">
        <v>195000</v>
      </c>
      <c r="G84" s="19" t="s">
        <v>276</v>
      </c>
      <c r="H84" s="20">
        <v>5724920</v>
      </c>
    </row>
    <row r="85" ht="14.25" spans="1:8">
      <c r="A85" s="19" t="s">
        <v>233</v>
      </c>
      <c r="B85" s="19" t="s">
        <v>204</v>
      </c>
      <c r="C85" s="19" t="s">
        <v>257</v>
      </c>
      <c r="D85" s="21" t="s">
        <v>258</v>
      </c>
      <c r="E85" s="20">
        <v>0</v>
      </c>
      <c r="F85" s="20">
        <v>99600</v>
      </c>
      <c r="G85" s="19" t="s">
        <v>276</v>
      </c>
      <c r="H85" s="20">
        <v>5824520</v>
      </c>
    </row>
    <row r="86" ht="14.25" spans="1:8">
      <c r="A86" s="19" t="s">
        <v>233</v>
      </c>
      <c r="B86" s="19" t="s">
        <v>204</v>
      </c>
      <c r="C86" s="19" t="s">
        <v>259</v>
      </c>
      <c r="D86" s="21" t="s">
        <v>260</v>
      </c>
      <c r="E86" s="20">
        <v>0</v>
      </c>
      <c r="F86" s="20">
        <v>165000</v>
      </c>
      <c r="G86" s="19" t="s">
        <v>276</v>
      </c>
      <c r="H86" s="20">
        <v>5989520</v>
      </c>
    </row>
    <row r="87" ht="14.25" spans="1:8">
      <c r="A87" s="19" t="s">
        <v>233</v>
      </c>
      <c r="B87" s="19" t="s">
        <v>204</v>
      </c>
      <c r="C87" s="19" t="s">
        <v>262</v>
      </c>
      <c r="D87" s="21" t="s">
        <v>263</v>
      </c>
      <c r="E87" s="20">
        <v>0</v>
      </c>
      <c r="F87" s="20">
        <v>1800000</v>
      </c>
      <c r="G87" s="19" t="s">
        <v>276</v>
      </c>
      <c r="H87" s="20">
        <v>7789520</v>
      </c>
    </row>
    <row r="88" ht="14.25" spans="1:8">
      <c r="A88" s="19" t="s">
        <v>233</v>
      </c>
      <c r="B88" s="19" t="s">
        <v>204</v>
      </c>
      <c r="C88" s="19" t="s">
        <v>264</v>
      </c>
      <c r="D88" s="21" t="s">
        <v>265</v>
      </c>
      <c r="E88" s="20">
        <v>0</v>
      </c>
      <c r="F88" s="20">
        <v>158000</v>
      </c>
      <c r="G88" s="19" t="s">
        <v>276</v>
      </c>
      <c r="H88" s="20">
        <v>7947520</v>
      </c>
    </row>
    <row r="89" ht="14.25" spans="1:8">
      <c r="A89" s="19" t="s">
        <v>233</v>
      </c>
      <c r="B89" s="19" t="s">
        <v>291</v>
      </c>
      <c r="C89" s="19" t="s">
        <v>292</v>
      </c>
      <c r="D89" s="21" t="s">
        <v>293</v>
      </c>
      <c r="E89" s="20">
        <v>7947520</v>
      </c>
      <c r="F89" s="20">
        <v>0</v>
      </c>
      <c r="G89" s="19" t="s">
        <v>274</v>
      </c>
      <c r="H89" s="20">
        <v>0</v>
      </c>
    </row>
    <row r="90" ht="14.25" spans="1:8">
      <c r="A90" s="19" t="s">
        <v>233</v>
      </c>
      <c r="B90" s="19" t="s">
        <v>166</v>
      </c>
      <c r="C90" s="19" t="s">
        <v>166</v>
      </c>
      <c r="D90" s="21" t="s">
        <v>279</v>
      </c>
      <c r="E90" s="20">
        <v>7947520</v>
      </c>
      <c r="F90" s="20">
        <v>6333020</v>
      </c>
      <c r="G90" s="19" t="s">
        <v>274</v>
      </c>
      <c r="H90" s="20">
        <v>0</v>
      </c>
    </row>
    <row r="91" ht="14.25" spans="1:8">
      <c r="A91" s="19" t="s">
        <v>233</v>
      </c>
      <c r="B91" s="19" t="s">
        <v>166</v>
      </c>
      <c r="C91" s="19" t="s">
        <v>166</v>
      </c>
      <c r="D91" s="21" t="s">
        <v>280</v>
      </c>
      <c r="E91" s="20">
        <v>7947520</v>
      </c>
      <c r="F91" s="20">
        <v>7947520</v>
      </c>
      <c r="G91" s="19" t="s">
        <v>166</v>
      </c>
      <c r="H91" s="20">
        <v>0</v>
      </c>
    </row>
    <row r="92" spans="5:5">
      <c r="E92" s="13">
        <f>E91+E44</f>
        <v>17342020</v>
      </c>
    </row>
    <row r="93" s="12" customFormat="1" ht="20.25" spans="1:8">
      <c r="A93" s="22" t="s">
        <v>266</v>
      </c>
      <c r="B93" s="22"/>
      <c r="C93" s="22"/>
      <c r="D93" s="22"/>
      <c r="E93" s="22"/>
      <c r="F93" s="22"/>
      <c r="G93" s="22"/>
      <c r="H93" s="22"/>
    </row>
    <row r="94" s="12" customFormat="1" ht="14.25" spans="1:8">
      <c r="A94" s="23" t="s">
        <v>297</v>
      </c>
      <c r="B94" s="23"/>
      <c r="C94" s="23"/>
      <c r="D94" s="23"/>
      <c r="E94" s="23"/>
      <c r="F94" s="23"/>
      <c r="G94" s="23"/>
      <c r="H94" s="23"/>
    </row>
    <row r="95" s="12" customFormat="1" ht="14.25" spans="1:8">
      <c r="A95" s="26" t="s">
        <v>268</v>
      </c>
      <c r="B95" s="26" t="s">
        <v>269</v>
      </c>
      <c r="C95" s="26" t="s">
        <v>270</v>
      </c>
      <c r="D95" s="26" t="s">
        <v>131</v>
      </c>
      <c r="E95" s="26" t="s">
        <v>133</v>
      </c>
      <c r="F95" s="26" t="s">
        <v>134</v>
      </c>
      <c r="G95" s="26" t="s">
        <v>271</v>
      </c>
      <c r="H95" s="26" t="s">
        <v>272</v>
      </c>
    </row>
    <row r="96" s="12" customFormat="1" ht="14.25" spans="1:8">
      <c r="A96" s="27" t="s">
        <v>158</v>
      </c>
      <c r="B96" s="27" t="s">
        <v>166</v>
      </c>
      <c r="C96" s="27" t="s">
        <v>166</v>
      </c>
      <c r="D96" s="28" t="s">
        <v>273</v>
      </c>
      <c r="E96" s="29">
        <v>0</v>
      </c>
      <c r="F96" s="29">
        <v>0</v>
      </c>
      <c r="G96" s="27" t="s">
        <v>274</v>
      </c>
      <c r="H96" s="29">
        <v>0</v>
      </c>
    </row>
    <row r="97" s="12" customFormat="1" ht="14.25" spans="1:8">
      <c r="A97" s="27" t="s">
        <v>158</v>
      </c>
      <c r="B97" s="27" t="s">
        <v>166</v>
      </c>
      <c r="C97" s="27" t="s">
        <v>166</v>
      </c>
      <c r="D97" s="28" t="s">
        <v>279</v>
      </c>
      <c r="E97" s="29">
        <v>0</v>
      </c>
      <c r="F97" s="29">
        <v>0</v>
      </c>
      <c r="G97" s="27" t="s">
        <v>274</v>
      </c>
      <c r="H97" s="29">
        <v>0</v>
      </c>
    </row>
    <row r="98" s="12" customFormat="1" ht="14.25" spans="1:8">
      <c r="A98" s="27" t="s">
        <v>158</v>
      </c>
      <c r="B98" s="27" t="s">
        <v>166</v>
      </c>
      <c r="C98" s="27" t="s">
        <v>166</v>
      </c>
      <c r="D98" s="28" t="s">
        <v>280</v>
      </c>
      <c r="E98" s="29">
        <v>0</v>
      </c>
      <c r="F98" s="29">
        <v>0</v>
      </c>
      <c r="G98" s="27" t="s">
        <v>166</v>
      </c>
      <c r="H98" s="29">
        <v>0</v>
      </c>
    </row>
    <row r="99" s="12" customFormat="1" ht="14.25" spans="1:8">
      <c r="A99" s="27" t="s">
        <v>180</v>
      </c>
      <c r="B99" s="27" t="s">
        <v>166</v>
      </c>
      <c r="C99" s="27" t="s">
        <v>166</v>
      </c>
      <c r="D99" s="28" t="s">
        <v>279</v>
      </c>
      <c r="E99" s="29">
        <v>0</v>
      </c>
      <c r="F99" s="29">
        <v>0</v>
      </c>
      <c r="G99" s="27" t="s">
        <v>274</v>
      </c>
      <c r="H99" s="29">
        <v>0</v>
      </c>
    </row>
    <row r="100" s="12" customFormat="1" ht="14.25" spans="1:8">
      <c r="A100" s="27" t="s">
        <v>180</v>
      </c>
      <c r="B100" s="27" t="s">
        <v>166</v>
      </c>
      <c r="C100" s="27" t="s">
        <v>166</v>
      </c>
      <c r="D100" s="28" t="s">
        <v>280</v>
      </c>
      <c r="E100" s="29">
        <v>0</v>
      </c>
      <c r="F100" s="29">
        <v>0</v>
      </c>
      <c r="G100" s="27" t="s">
        <v>166</v>
      </c>
      <c r="H100" s="29">
        <v>0</v>
      </c>
    </row>
    <row r="101" s="12" customFormat="1" ht="14.25" spans="1:8">
      <c r="A101" s="27" t="s">
        <v>162</v>
      </c>
      <c r="B101" s="27" t="s">
        <v>166</v>
      </c>
      <c r="C101" s="27" t="s">
        <v>166</v>
      </c>
      <c r="D101" s="28" t="s">
        <v>279</v>
      </c>
      <c r="E101" s="29">
        <v>0</v>
      </c>
      <c r="F101" s="29">
        <v>0</v>
      </c>
      <c r="G101" s="27" t="s">
        <v>274</v>
      </c>
      <c r="H101" s="29">
        <v>0</v>
      </c>
    </row>
    <row r="102" s="12" customFormat="1" ht="14.25" spans="1:8">
      <c r="A102" s="27" t="s">
        <v>162</v>
      </c>
      <c r="B102" s="27" t="s">
        <v>166</v>
      </c>
      <c r="C102" s="27" t="s">
        <v>166</v>
      </c>
      <c r="D102" s="28" t="s">
        <v>280</v>
      </c>
      <c r="E102" s="29">
        <v>0</v>
      </c>
      <c r="F102" s="29">
        <v>0</v>
      </c>
      <c r="G102" s="27" t="s">
        <v>166</v>
      </c>
      <c r="H102" s="29">
        <v>0</v>
      </c>
    </row>
    <row r="103" s="12" customFormat="1" ht="14.25" spans="1:8">
      <c r="A103" s="27" t="s">
        <v>172</v>
      </c>
      <c r="B103" s="27" t="s">
        <v>166</v>
      </c>
      <c r="C103" s="27" t="s">
        <v>166</v>
      </c>
      <c r="D103" s="28" t="s">
        <v>279</v>
      </c>
      <c r="E103" s="29">
        <v>0</v>
      </c>
      <c r="F103" s="29">
        <v>0</v>
      </c>
      <c r="G103" s="27" t="s">
        <v>274</v>
      </c>
      <c r="H103" s="29">
        <v>0</v>
      </c>
    </row>
    <row r="104" s="12" customFormat="1" ht="14.25" spans="1:8">
      <c r="A104" s="27" t="s">
        <v>172</v>
      </c>
      <c r="B104" s="27" t="s">
        <v>166</v>
      </c>
      <c r="C104" s="27" t="s">
        <v>166</v>
      </c>
      <c r="D104" s="28" t="s">
        <v>280</v>
      </c>
      <c r="E104" s="29">
        <v>0</v>
      </c>
      <c r="F104" s="29">
        <v>0</v>
      </c>
      <c r="G104" s="27" t="s">
        <v>166</v>
      </c>
      <c r="H104" s="29">
        <v>0</v>
      </c>
    </row>
    <row r="105" s="12" customFormat="1" ht="14.25" spans="1:8">
      <c r="A105" s="27" t="s">
        <v>187</v>
      </c>
      <c r="B105" s="27" t="s">
        <v>166</v>
      </c>
      <c r="C105" s="27" t="s">
        <v>166</v>
      </c>
      <c r="D105" s="28" t="s">
        <v>279</v>
      </c>
      <c r="E105" s="29">
        <v>0</v>
      </c>
      <c r="F105" s="29">
        <v>0</v>
      </c>
      <c r="G105" s="27" t="s">
        <v>274</v>
      </c>
      <c r="H105" s="29">
        <v>0</v>
      </c>
    </row>
    <row r="106" s="12" customFormat="1" ht="14.25" spans="1:8">
      <c r="A106" s="27" t="s">
        <v>187</v>
      </c>
      <c r="B106" s="27" t="s">
        <v>166</v>
      </c>
      <c r="C106" s="27" t="s">
        <v>166</v>
      </c>
      <c r="D106" s="28" t="s">
        <v>280</v>
      </c>
      <c r="E106" s="29">
        <v>0</v>
      </c>
      <c r="F106" s="29">
        <v>0</v>
      </c>
      <c r="G106" s="27" t="s">
        <v>166</v>
      </c>
      <c r="H106" s="29">
        <v>0</v>
      </c>
    </row>
    <row r="107" s="12" customFormat="1" ht="14.25" spans="1:8">
      <c r="A107" s="27" t="s">
        <v>190</v>
      </c>
      <c r="B107" s="27" t="s">
        <v>166</v>
      </c>
      <c r="C107" s="27" t="s">
        <v>166</v>
      </c>
      <c r="D107" s="28" t="s">
        <v>279</v>
      </c>
      <c r="E107" s="29">
        <v>0</v>
      </c>
      <c r="F107" s="29">
        <v>0</v>
      </c>
      <c r="G107" s="27" t="s">
        <v>274</v>
      </c>
      <c r="H107" s="29">
        <v>0</v>
      </c>
    </row>
    <row r="108" s="12" customFormat="1" ht="14.25" spans="1:8">
      <c r="A108" s="27" t="s">
        <v>190</v>
      </c>
      <c r="B108" s="27" t="s">
        <v>166</v>
      </c>
      <c r="C108" s="27" t="s">
        <v>166</v>
      </c>
      <c r="D108" s="28" t="s">
        <v>280</v>
      </c>
      <c r="E108" s="29">
        <v>0</v>
      </c>
      <c r="F108" s="29">
        <v>0</v>
      </c>
      <c r="G108" s="27" t="s">
        <v>166</v>
      </c>
      <c r="H108" s="29">
        <v>0</v>
      </c>
    </row>
    <row r="109" s="12" customFormat="1" ht="14.25" spans="1:8">
      <c r="A109" s="27" t="s">
        <v>197</v>
      </c>
      <c r="B109" s="27" t="s">
        <v>197</v>
      </c>
      <c r="C109" s="27" t="s">
        <v>284</v>
      </c>
      <c r="D109" s="28" t="s">
        <v>88</v>
      </c>
      <c r="E109" s="29">
        <v>72500</v>
      </c>
      <c r="F109" s="29">
        <v>0</v>
      </c>
      <c r="G109" s="27" t="s">
        <v>298</v>
      </c>
      <c r="H109" s="29">
        <v>72500</v>
      </c>
    </row>
    <row r="110" s="12" customFormat="1" ht="14.25" spans="1:8">
      <c r="A110" s="27" t="s">
        <v>197</v>
      </c>
      <c r="B110" s="27" t="s">
        <v>166</v>
      </c>
      <c r="C110" s="27" t="s">
        <v>166</v>
      </c>
      <c r="D110" s="28" t="s">
        <v>279</v>
      </c>
      <c r="E110" s="29">
        <v>72500</v>
      </c>
      <c r="F110" s="29">
        <v>0</v>
      </c>
      <c r="G110" s="27" t="s">
        <v>298</v>
      </c>
      <c r="H110" s="29">
        <v>72500</v>
      </c>
    </row>
    <row r="111" s="12" customFormat="1" ht="14.25" spans="1:8">
      <c r="A111" s="27" t="s">
        <v>197</v>
      </c>
      <c r="B111" s="27" t="s">
        <v>166</v>
      </c>
      <c r="C111" s="27" t="s">
        <v>166</v>
      </c>
      <c r="D111" s="28" t="s">
        <v>280</v>
      </c>
      <c r="E111" s="29">
        <v>72500</v>
      </c>
      <c r="F111" s="29">
        <v>0</v>
      </c>
      <c r="G111" s="27" t="s">
        <v>166</v>
      </c>
      <c r="H111" s="29">
        <v>72500</v>
      </c>
    </row>
    <row r="112" s="12" customFormat="1" ht="14.25" spans="1:8">
      <c r="A112" s="27" t="s">
        <v>209</v>
      </c>
      <c r="B112" s="27" t="s">
        <v>229</v>
      </c>
      <c r="C112" s="27" t="s">
        <v>288</v>
      </c>
      <c r="D112" s="28" t="s">
        <v>90</v>
      </c>
      <c r="E112" s="29">
        <v>195000</v>
      </c>
      <c r="F112" s="29">
        <v>0</v>
      </c>
      <c r="G112" s="27" t="s">
        <v>298</v>
      </c>
      <c r="H112" s="29">
        <v>267500</v>
      </c>
    </row>
    <row r="113" s="12" customFormat="1" ht="14.25" spans="1:8">
      <c r="A113" s="27" t="s">
        <v>209</v>
      </c>
      <c r="B113" s="27" t="s">
        <v>166</v>
      </c>
      <c r="C113" s="27" t="s">
        <v>166</v>
      </c>
      <c r="D113" s="28" t="s">
        <v>279</v>
      </c>
      <c r="E113" s="29">
        <v>195000</v>
      </c>
      <c r="F113" s="29">
        <v>0</v>
      </c>
      <c r="G113" s="27" t="s">
        <v>298</v>
      </c>
      <c r="H113" s="29">
        <v>267500</v>
      </c>
    </row>
    <row r="114" s="12" customFormat="1" ht="14.25" spans="1:8">
      <c r="A114" s="27" t="s">
        <v>209</v>
      </c>
      <c r="B114" s="27" t="s">
        <v>166</v>
      </c>
      <c r="C114" s="27" t="s">
        <v>166</v>
      </c>
      <c r="D114" s="28" t="s">
        <v>280</v>
      </c>
      <c r="E114" s="29">
        <v>267500</v>
      </c>
      <c r="F114" s="29">
        <v>0</v>
      </c>
      <c r="G114" s="27" t="s">
        <v>166</v>
      </c>
      <c r="H114" s="29">
        <v>267500</v>
      </c>
    </row>
    <row r="115" s="12" customFormat="1" ht="14.25" spans="1:8">
      <c r="A115" s="27" t="s">
        <v>215</v>
      </c>
      <c r="B115" s="27" t="s">
        <v>197</v>
      </c>
      <c r="C115" s="27" t="s">
        <v>290</v>
      </c>
      <c r="D115" s="28" t="s">
        <v>220</v>
      </c>
      <c r="E115" s="29">
        <v>118500</v>
      </c>
      <c r="F115" s="29">
        <v>0</v>
      </c>
      <c r="G115" s="27" t="s">
        <v>298</v>
      </c>
      <c r="H115" s="29">
        <v>386000</v>
      </c>
    </row>
    <row r="116" s="12" customFormat="1" ht="14.25" spans="1:8">
      <c r="A116" s="27" t="s">
        <v>215</v>
      </c>
      <c r="B116" s="27" t="s">
        <v>197</v>
      </c>
      <c r="C116" s="27" t="s">
        <v>290</v>
      </c>
      <c r="D116" s="28" t="s">
        <v>221</v>
      </c>
      <c r="E116" s="29">
        <v>-118500</v>
      </c>
      <c r="F116" s="29">
        <v>0</v>
      </c>
      <c r="G116" s="27" t="s">
        <v>298</v>
      </c>
      <c r="H116" s="29">
        <v>267500</v>
      </c>
    </row>
    <row r="117" s="12" customFormat="1" ht="14.25" spans="1:8">
      <c r="A117" s="27" t="s">
        <v>215</v>
      </c>
      <c r="B117" s="27" t="s">
        <v>166</v>
      </c>
      <c r="C117" s="27" t="s">
        <v>166</v>
      </c>
      <c r="D117" s="28" t="s">
        <v>279</v>
      </c>
      <c r="E117" s="29">
        <v>0</v>
      </c>
      <c r="F117" s="29">
        <v>0</v>
      </c>
      <c r="G117" s="27" t="s">
        <v>298</v>
      </c>
      <c r="H117" s="29">
        <v>267500</v>
      </c>
    </row>
    <row r="118" s="12" customFormat="1" ht="14.25" spans="1:8">
      <c r="A118" s="27" t="s">
        <v>215</v>
      </c>
      <c r="B118" s="27" t="s">
        <v>166</v>
      </c>
      <c r="C118" s="27" t="s">
        <v>166</v>
      </c>
      <c r="D118" s="28" t="s">
        <v>280</v>
      </c>
      <c r="E118" s="29">
        <v>267500</v>
      </c>
      <c r="F118" s="29">
        <v>0</v>
      </c>
      <c r="G118" s="27" t="s">
        <v>166</v>
      </c>
      <c r="H118" s="29">
        <v>267500</v>
      </c>
    </row>
    <row r="119" s="12" customFormat="1" ht="14.25" spans="1:8">
      <c r="A119" s="27" t="s">
        <v>222</v>
      </c>
      <c r="B119" s="27" t="s">
        <v>166</v>
      </c>
      <c r="C119" s="27" t="s">
        <v>166</v>
      </c>
      <c r="D119" s="28" t="s">
        <v>279</v>
      </c>
      <c r="E119" s="29">
        <v>0</v>
      </c>
      <c r="F119" s="29">
        <v>0</v>
      </c>
      <c r="G119" s="27" t="s">
        <v>298</v>
      </c>
      <c r="H119" s="29">
        <v>267500</v>
      </c>
    </row>
    <row r="120" s="12" customFormat="1" ht="14.25" spans="1:8">
      <c r="A120" s="27" t="s">
        <v>222</v>
      </c>
      <c r="B120" s="27" t="s">
        <v>166</v>
      </c>
      <c r="C120" s="27" t="s">
        <v>166</v>
      </c>
      <c r="D120" s="28" t="s">
        <v>280</v>
      </c>
      <c r="E120" s="29">
        <v>267500</v>
      </c>
      <c r="F120" s="29">
        <v>0</v>
      </c>
      <c r="G120" s="27" t="s">
        <v>166</v>
      </c>
      <c r="H120" s="29">
        <v>267500</v>
      </c>
    </row>
    <row r="121" s="12" customFormat="1" ht="14.25" spans="1:8">
      <c r="A121" s="27" t="s">
        <v>229</v>
      </c>
      <c r="B121" s="27" t="s">
        <v>166</v>
      </c>
      <c r="C121" s="27" t="s">
        <v>166</v>
      </c>
      <c r="D121" s="28" t="s">
        <v>279</v>
      </c>
      <c r="E121" s="29">
        <v>0</v>
      </c>
      <c r="F121" s="29">
        <v>0</v>
      </c>
      <c r="G121" s="27" t="s">
        <v>298</v>
      </c>
      <c r="H121" s="29">
        <v>267500</v>
      </c>
    </row>
    <row r="122" s="12" customFormat="1" ht="14.25" spans="1:8">
      <c r="A122" s="27" t="s">
        <v>229</v>
      </c>
      <c r="B122" s="27" t="s">
        <v>166</v>
      </c>
      <c r="C122" s="27" t="s">
        <v>166</v>
      </c>
      <c r="D122" s="28" t="s">
        <v>280</v>
      </c>
      <c r="E122" s="29">
        <v>267500</v>
      </c>
      <c r="F122" s="29">
        <v>0</v>
      </c>
      <c r="G122" s="27" t="s">
        <v>166</v>
      </c>
      <c r="H122" s="29">
        <v>267500</v>
      </c>
    </row>
    <row r="123" s="12" customFormat="1" ht="14.25" spans="1:8">
      <c r="A123" s="27" t="s">
        <v>233</v>
      </c>
      <c r="B123" s="27" t="s">
        <v>291</v>
      </c>
      <c r="C123" s="27" t="s">
        <v>299</v>
      </c>
      <c r="D123" s="28" t="s">
        <v>300</v>
      </c>
      <c r="E123" s="29">
        <v>0</v>
      </c>
      <c r="F123" s="29">
        <v>267500</v>
      </c>
      <c r="G123" s="27" t="s">
        <v>274</v>
      </c>
      <c r="H123" s="29">
        <v>0</v>
      </c>
    </row>
    <row r="124" s="12" customFormat="1" ht="14.25" spans="1:8">
      <c r="A124" s="27" t="s">
        <v>233</v>
      </c>
      <c r="B124" s="27" t="s">
        <v>166</v>
      </c>
      <c r="C124" s="27" t="s">
        <v>166</v>
      </c>
      <c r="D124" s="28" t="s">
        <v>279</v>
      </c>
      <c r="E124" s="29">
        <v>0</v>
      </c>
      <c r="F124" s="29">
        <v>267500</v>
      </c>
      <c r="G124" s="27" t="s">
        <v>274</v>
      </c>
      <c r="H124" s="29">
        <v>0</v>
      </c>
    </row>
    <row r="125" s="12" customFormat="1" ht="14.25" spans="1:8">
      <c r="A125" s="27" t="s">
        <v>233</v>
      </c>
      <c r="B125" s="27" t="s">
        <v>166</v>
      </c>
      <c r="C125" s="27" t="s">
        <v>166</v>
      </c>
      <c r="D125" s="28" t="s">
        <v>280</v>
      </c>
      <c r="E125" s="29">
        <v>267500</v>
      </c>
      <c r="F125" s="29">
        <v>267500</v>
      </c>
      <c r="G125" s="27" t="s">
        <v>166</v>
      </c>
      <c r="H125" s="29">
        <v>0</v>
      </c>
    </row>
    <row r="126" spans="5:5">
      <c r="E126" s="13">
        <f>E125+E166+E200+E242+E273</f>
        <v>17342020</v>
      </c>
    </row>
    <row r="127" s="12" customFormat="1" ht="20.25" spans="1:8">
      <c r="A127" s="22" t="s">
        <v>266</v>
      </c>
      <c r="B127" s="22"/>
      <c r="C127" s="22"/>
      <c r="D127" s="22"/>
      <c r="E127" s="22"/>
      <c r="F127" s="22"/>
      <c r="G127" s="22"/>
      <c r="H127" s="22"/>
    </row>
    <row r="128" s="12" customFormat="1" ht="14.25" spans="1:8">
      <c r="A128" s="23" t="s">
        <v>301</v>
      </c>
      <c r="B128" s="23"/>
      <c r="C128" s="23"/>
      <c r="D128" s="23"/>
      <c r="E128" s="23"/>
      <c r="F128" s="23"/>
      <c r="G128" s="23"/>
      <c r="H128" s="23"/>
    </row>
    <row r="129" s="12" customFormat="1" ht="14.25" spans="1:8">
      <c r="A129" s="26" t="s">
        <v>268</v>
      </c>
      <c r="B129" s="26" t="s">
        <v>269</v>
      </c>
      <c r="C129" s="26" t="s">
        <v>270</v>
      </c>
      <c r="D129" s="26" t="s">
        <v>131</v>
      </c>
      <c r="E129" s="26" t="s">
        <v>133</v>
      </c>
      <c r="F129" s="26" t="s">
        <v>134</v>
      </c>
      <c r="G129" s="26" t="s">
        <v>271</v>
      </c>
      <c r="H129" s="26" t="s">
        <v>272</v>
      </c>
    </row>
    <row r="130" s="12" customFormat="1" ht="14.25" spans="1:8">
      <c r="A130" s="27" t="s">
        <v>158</v>
      </c>
      <c r="B130" s="27" t="s">
        <v>166</v>
      </c>
      <c r="C130" s="27" t="s">
        <v>166</v>
      </c>
      <c r="D130" s="28" t="s">
        <v>273</v>
      </c>
      <c r="E130" s="29">
        <v>0</v>
      </c>
      <c r="F130" s="29">
        <v>0</v>
      </c>
      <c r="G130" s="27" t="s">
        <v>274</v>
      </c>
      <c r="H130" s="29">
        <v>0</v>
      </c>
    </row>
    <row r="131" s="12" customFormat="1" ht="14.25" spans="1:8">
      <c r="A131" s="27" t="s">
        <v>158</v>
      </c>
      <c r="B131" s="27" t="s">
        <v>167</v>
      </c>
      <c r="C131" s="27" t="s">
        <v>275</v>
      </c>
      <c r="D131" s="28" t="s">
        <v>164</v>
      </c>
      <c r="E131" s="29">
        <v>1884000</v>
      </c>
      <c r="F131" s="29">
        <v>0</v>
      </c>
      <c r="G131" s="27" t="s">
        <v>298</v>
      </c>
      <c r="H131" s="29">
        <v>1884000</v>
      </c>
    </row>
    <row r="132" s="12" customFormat="1" ht="14.25" spans="1:8">
      <c r="A132" s="27" t="s">
        <v>158</v>
      </c>
      <c r="B132" s="27" t="s">
        <v>167</v>
      </c>
      <c r="C132" s="27" t="s">
        <v>277</v>
      </c>
      <c r="D132" s="28" t="s">
        <v>175</v>
      </c>
      <c r="E132" s="29">
        <v>2900000</v>
      </c>
      <c r="F132" s="29">
        <v>0</v>
      </c>
      <c r="G132" s="27" t="s">
        <v>298</v>
      </c>
      <c r="H132" s="29">
        <v>4784000</v>
      </c>
    </row>
    <row r="133" s="12" customFormat="1" ht="14.25" spans="1:8">
      <c r="A133" s="27" t="s">
        <v>158</v>
      </c>
      <c r="B133" s="27" t="s">
        <v>167</v>
      </c>
      <c r="C133" s="27" t="s">
        <v>278</v>
      </c>
      <c r="D133" s="28" t="s">
        <v>178</v>
      </c>
      <c r="E133" s="29">
        <v>1180000</v>
      </c>
      <c r="F133" s="29">
        <v>0</v>
      </c>
      <c r="G133" s="27" t="s">
        <v>298</v>
      </c>
      <c r="H133" s="29">
        <v>5964000</v>
      </c>
    </row>
    <row r="134" s="12" customFormat="1" ht="14.25" spans="1:8">
      <c r="A134" s="27" t="s">
        <v>158</v>
      </c>
      <c r="B134" s="27" t="s">
        <v>166</v>
      </c>
      <c r="C134" s="27" t="s">
        <v>166</v>
      </c>
      <c r="D134" s="28" t="s">
        <v>279</v>
      </c>
      <c r="E134" s="29">
        <v>5964000</v>
      </c>
      <c r="F134" s="29">
        <v>0</v>
      </c>
      <c r="G134" s="27" t="s">
        <v>298</v>
      </c>
      <c r="H134" s="29">
        <v>5964000</v>
      </c>
    </row>
    <row r="135" s="12" customFormat="1" ht="14.25" spans="1:8">
      <c r="A135" s="27" t="s">
        <v>158</v>
      </c>
      <c r="B135" s="27" t="s">
        <v>166</v>
      </c>
      <c r="C135" s="27" t="s">
        <v>166</v>
      </c>
      <c r="D135" s="28" t="s">
        <v>280</v>
      </c>
      <c r="E135" s="29">
        <v>5964000</v>
      </c>
      <c r="F135" s="29">
        <v>0</v>
      </c>
      <c r="G135" s="27" t="s">
        <v>166</v>
      </c>
      <c r="H135" s="29">
        <v>5964000</v>
      </c>
    </row>
    <row r="136" s="12" customFormat="1" ht="14.25" spans="1:8">
      <c r="A136" s="27" t="s">
        <v>180</v>
      </c>
      <c r="B136" s="27" t="s">
        <v>281</v>
      </c>
      <c r="C136" s="27" t="s">
        <v>282</v>
      </c>
      <c r="D136" s="28" t="s">
        <v>183</v>
      </c>
      <c r="E136" s="29">
        <v>724800</v>
      </c>
      <c r="F136" s="29">
        <v>0</v>
      </c>
      <c r="G136" s="27" t="s">
        <v>298</v>
      </c>
      <c r="H136" s="29">
        <v>6688800</v>
      </c>
    </row>
    <row r="137" s="12" customFormat="1" ht="14.25" spans="1:8">
      <c r="A137" s="27" t="s">
        <v>180</v>
      </c>
      <c r="B137" s="27" t="s">
        <v>166</v>
      </c>
      <c r="C137" s="27" t="s">
        <v>166</v>
      </c>
      <c r="D137" s="28" t="s">
        <v>279</v>
      </c>
      <c r="E137" s="29">
        <v>724800</v>
      </c>
      <c r="F137" s="29">
        <v>0</v>
      </c>
      <c r="G137" s="27" t="s">
        <v>298</v>
      </c>
      <c r="H137" s="29">
        <v>6688800</v>
      </c>
    </row>
    <row r="138" s="12" customFormat="1" ht="14.25" spans="1:8">
      <c r="A138" s="27" t="s">
        <v>180</v>
      </c>
      <c r="B138" s="27" t="s">
        <v>166</v>
      </c>
      <c r="C138" s="27" t="s">
        <v>166</v>
      </c>
      <c r="D138" s="28" t="s">
        <v>280</v>
      </c>
      <c r="E138" s="29">
        <v>6688800</v>
      </c>
      <c r="F138" s="29">
        <v>0</v>
      </c>
      <c r="G138" s="27" t="s">
        <v>166</v>
      </c>
      <c r="H138" s="29">
        <v>6688800</v>
      </c>
    </row>
    <row r="139" s="12" customFormat="1" ht="14.25" spans="1:8">
      <c r="A139" s="27" t="s">
        <v>162</v>
      </c>
      <c r="B139" s="27" t="s">
        <v>166</v>
      </c>
      <c r="C139" s="27" t="s">
        <v>166</v>
      </c>
      <c r="D139" s="28" t="s">
        <v>279</v>
      </c>
      <c r="E139" s="29">
        <v>0</v>
      </c>
      <c r="F139" s="29">
        <v>0</v>
      </c>
      <c r="G139" s="27" t="s">
        <v>298</v>
      </c>
      <c r="H139" s="29">
        <v>6688800</v>
      </c>
    </row>
    <row r="140" s="12" customFormat="1" ht="14.25" spans="1:8">
      <c r="A140" s="27" t="s">
        <v>162</v>
      </c>
      <c r="B140" s="27" t="s">
        <v>166</v>
      </c>
      <c r="C140" s="27" t="s">
        <v>166</v>
      </c>
      <c r="D140" s="28" t="s">
        <v>280</v>
      </c>
      <c r="E140" s="29">
        <v>6688800</v>
      </c>
      <c r="F140" s="29">
        <v>0</v>
      </c>
      <c r="G140" s="27" t="s">
        <v>166</v>
      </c>
      <c r="H140" s="29">
        <v>6688800</v>
      </c>
    </row>
    <row r="141" s="12" customFormat="1" ht="14.25" spans="1:8">
      <c r="A141" s="27" t="s">
        <v>172</v>
      </c>
      <c r="B141" s="27" t="s">
        <v>166</v>
      </c>
      <c r="C141" s="27" t="s">
        <v>166</v>
      </c>
      <c r="D141" s="28" t="s">
        <v>279</v>
      </c>
      <c r="E141" s="29">
        <v>0</v>
      </c>
      <c r="F141" s="29">
        <v>0</v>
      </c>
      <c r="G141" s="27" t="s">
        <v>298</v>
      </c>
      <c r="H141" s="29">
        <v>6688800</v>
      </c>
    </row>
    <row r="142" s="12" customFormat="1" ht="14.25" spans="1:8">
      <c r="A142" s="27" t="s">
        <v>172</v>
      </c>
      <c r="B142" s="27" t="s">
        <v>166</v>
      </c>
      <c r="C142" s="27" t="s">
        <v>166</v>
      </c>
      <c r="D142" s="28" t="s">
        <v>280</v>
      </c>
      <c r="E142" s="29">
        <v>6688800</v>
      </c>
      <c r="F142" s="29">
        <v>0</v>
      </c>
      <c r="G142" s="27" t="s">
        <v>166</v>
      </c>
      <c r="H142" s="29">
        <v>6688800</v>
      </c>
    </row>
    <row r="143" s="12" customFormat="1" ht="14.25" spans="1:8">
      <c r="A143" s="27" t="s">
        <v>187</v>
      </c>
      <c r="B143" s="27" t="s">
        <v>187</v>
      </c>
      <c r="C143" s="27" t="s">
        <v>283</v>
      </c>
      <c r="D143" s="28" t="s">
        <v>87</v>
      </c>
      <c r="E143" s="29">
        <v>117000</v>
      </c>
      <c r="F143" s="29">
        <v>0</v>
      </c>
      <c r="G143" s="27" t="s">
        <v>298</v>
      </c>
      <c r="H143" s="29">
        <v>6805800</v>
      </c>
    </row>
    <row r="144" s="12" customFormat="1" ht="14.25" spans="1:8">
      <c r="A144" s="27" t="s">
        <v>187</v>
      </c>
      <c r="B144" s="27" t="s">
        <v>166</v>
      </c>
      <c r="C144" s="27" t="s">
        <v>166</v>
      </c>
      <c r="D144" s="28" t="s">
        <v>279</v>
      </c>
      <c r="E144" s="29">
        <v>117000</v>
      </c>
      <c r="F144" s="29">
        <v>0</v>
      </c>
      <c r="G144" s="27" t="s">
        <v>298</v>
      </c>
      <c r="H144" s="29">
        <v>6805800</v>
      </c>
    </row>
    <row r="145" s="12" customFormat="1" ht="14.25" spans="1:8">
      <c r="A145" s="27" t="s">
        <v>187</v>
      </c>
      <c r="B145" s="27" t="s">
        <v>166</v>
      </c>
      <c r="C145" s="27" t="s">
        <v>166</v>
      </c>
      <c r="D145" s="28" t="s">
        <v>280</v>
      </c>
      <c r="E145" s="29">
        <v>6805800</v>
      </c>
      <c r="F145" s="29">
        <v>0</v>
      </c>
      <c r="G145" s="27" t="s">
        <v>166</v>
      </c>
      <c r="H145" s="29">
        <v>6805800</v>
      </c>
    </row>
    <row r="146" s="12" customFormat="1" ht="14.25" spans="1:8">
      <c r="A146" s="27" t="s">
        <v>190</v>
      </c>
      <c r="B146" s="27" t="s">
        <v>166</v>
      </c>
      <c r="C146" s="27" t="s">
        <v>166</v>
      </c>
      <c r="D146" s="28" t="s">
        <v>279</v>
      </c>
      <c r="E146" s="29">
        <v>0</v>
      </c>
      <c r="F146" s="29">
        <v>0</v>
      </c>
      <c r="G146" s="27" t="s">
        <v>298</v>
      </c>
      <c r="H146" s="29">
        <v>6805800</v>
      </c>
    </row>
    <row r="147" s="12" customFormat="1" ht="14.25" spans="1:8">
      <c r="A147" s="27" t="s">
        <v>190</v>
      </c>
      <c r="B147" s="27" t="s">
        <v>166</v>
      </c>
      <c r="C147" s="27" t="s">
        <v>166</v>
      </c>
      <c r="D147" s="28" t="s">
        <v>280</v>
      </c>
      <c r="E147" s="29">
        <v>6805800</v>
      </c>
      <c r="F147" s="29">
        <v>0</v>
      </c>
      <c r="G147" s="27" t="s">
        <v>166</v>
      </c>
      <c r="H147" s="29">
        <v>6805800</v>
      </c>
    </row>
    <row r="148" s="12" customFormat="1" ht="14.25" spans="1:8">
      <c r="A148" s="27" t="s">
        <v>197</v>
      </c>
      <c r="B148" s="27" t="s">
        <v>233</v>
      </c>
      <c r="C148" s="27" t="s">
        <v>285</v>
      </c>
      <c r="D148" s="28" t="s">
        <v>203</v>
      </c>
      <c r="E148" s="29">
        <v>480000</v>
      </c>
      <c r="F148" s="29">
        <v>0</v>
      </c>
      <c r="G148" s="27" t="s">
        <v>298</v>
      </c>
      <c r="H148" s="29">
        <v>7285800</v>
      </c>
    </row>
    <row r="149" s="12" customFormat="1" ht="14.25" spans="1:8">
      <c r="A149" s="27" t="s">
        <v>197</v>
      </c>
      <c r="B149" s="27" t="s">
        <v>184</v>
      </c>
      <c r="C149" s="27" t="s">
        <v>286</v>
      </c>
      <c r="D149" s="28" t="s">
        <v>207</v>
      </c>
      <c r="E149" s="29">
        <v>228000</v>
      </c>
      <c r="F149" s="29">
        <v>0</v>
      </c>
      <c r="G149" s="27" t="s">
        <v>298</v>
      </c>
      <c r="H149" s="29">
        <v>7513800</v>
      </c>
    </row>
    <row r="150" s="12" customFormat="1" ht="14.25" spans="1:8">
      <c r="A150" s="27" t="s">
        <v>197</v>
      </c>
      <c r="B150" s="27" t="s">
        <v>166</v>
      </c>
      <c r="C150" s="27" t="s">
        <v>166</v>
      </c>
      <c r="D150" s="28" t="s">
        <v>279</v>
      </c>
      <c r="E150" s="29">
        <v>708000</v>
      </c>
      <c r="F150" s="29">
        <v>0</v>
      </c>
      <c r="G150" s="27" t="s">
        <v>298</v>
      </c>
      <c r="H150" s="29">
        <v>7513800</v>
      </c>
    </row>
    <row r="151" s="12" customFormat="1" ht="14.25" spans="1:8">
      <c r="A151" s="27" t="s">
        <v>197</v>
      </c>
      <c r="B151" s="27" t="s">
        <v>166</v>
      </c>
      <c r="C151" s="27" t="s">
        <v>166</v>
      </c>
      <c r="D151" s="28" t="s">
        <v>280</v>
      </c>
      <c r="E151" s="29">
        <v>7513800</v>
      </c>
      <c r="F151" s="29">
        <v>0</v>
      </c>
      <c r="G151" s="27" t="s">
        <v>166</v>
      </c>
      <c r="H151" s="29">
        <v>7513800</v>
      </c>
    </row>
    <row r="152" s="12" customFormat="1" ht="14.25" spans="1:8">
      <c r="A152" s="27" t="s">
        <v>209</v>
      </c>
      <c r="B152" s="27" t="s">
        <v>158</v>
      </c>
      <c r="C152" s="27" t="s">
        <v>287</v>
      </c>
      <c r="D152" s="28" t="s">
        <v>212</v>
      </c>
      <c r="E152" s="29">
        <v>1160000</v>
      </c>
      <c r="F152" s="29">
        <v>0</v>
      </c>
      <c r="G152" s="27" t="s">
        <v>298</v>
      </c>
      <c r="H152" s="29">
        <v>8673800</v>
      </c>
    </row>
    <row r="153" s="12" customFormat="1" ht="14.25" spans="1:8">
      <c r="A153" s="27" t="s">
        <v>209</v>
      </c>
      <c r="B153" s="27" t="s">
        <v>166</v>
      </c>
      <c r="C153" s="27" t="s">
        <v>166</v>
      </c>
      <c r="D153" s="28" t="s">
        <v>279</v>
      </c>
      <c r="E153" s="29">
        <v>1160000</v>
      </c>
      <c r="F153" s="29">
        <v>0</v>
      </c>
      <c r="G153" s="27" t="s">
        <v>298</v>
      </c>
      <c r="H153" s="29">
        <v>8673800</v>
      </c>
    </row>
    <row r="154" s="12" customFormat="1" ht="14.25" spans="1:8">
      <c r="A154" s="27" t="s">
        <v>209</v>
      </c>
      <c r="B154" s="27" t="s">
        <v>166</v>
      </c>
      <c r="C154" s="27" t="s">
        <v>166</v>
      </c>
      <c r="D154" s="28" t="s">
        <v>280</v>
      </c>
      <c r="E154" s="29">
        <v>8673800</v>
      </c>
      <c r="F154" s="29">
        <v>0</v>
      </c>
      <c r="G154" s="27" t="s">
        <v>166</v>
      </c>
      <c r="H154" s="29">
        <v>8673800</v>
      </c>
    </row>
    <row r="155" s="12" customFormat="1" ht="14.25" spans="1:8">
      <c r="A155" s="27" t="s">
        <v>215</v>
      </c>
      <c r="B155" s="27" t="s">
        <v>197</v>
      </c>
      <c r="C155" s="27" t="s">
        <v>289</v>
      </c>
      <c r="D155" s="28" t="s">
        <v>218</v>
      </c>
      <c r="E155" s="29">
        <v>74700</v>
      </c>
      <c r="F155" s="29">
        <v>0</v>
      </c>
      <c r="G155" s="27" t="s">
        <v>298</v>
      </c>
      <c r="H155" s="29">
        <v>8748500</v>
      </c>
    </row>
    <row r="156" s="12" customFormat="1" ht="14.25" spans="1:8">
      <c r="A156" s="27" t="s">
        <v>215</v>
      </c>
      <c r="B156" s="27" t="s">
        <v>166</v>
      </c>
      <c r="C156" s="27" t="s">
        <v>166</v>
      </c>
      <c r="D156" s="28" t="s">
        <v>279</v>
      </c>
      <c r="E156" s="29">
        <v>74700</v>
      </c>
      <c r="F156" s="29">
        <v>0</v>
      </c>
      <c r="G156" s="27" t="s">
        <v>298</v>
      </c>
      <c r="H156" s="29">
        <v>8748500</v>
      </c>
    </row>
    <row r="157" s="12" customFormat="1" ht="14.25" spans="1:8">
      <c r="A157" s="27" t="s">
        <v>215</v>
      </c>
      <c r="B157" s="27" t="s">
        <v>166</v>
      </c>
      <c r="C157" s="27" t="s">
        <v>166</v>
      </c>
      <c r="D157" s="28" t="s">
        <v>280</v>
      </c>
      <c r="E157" s="29">
        <v>8748500</v>
      </c>
      <c r="F157" s="29">
        <v>0</v>
      </c>
      <c r="G157" s="27" t="s">
        <v>166</v>
      </c>
      <c r="H157" s="29">
        <v>8748500</v>
      </c>
    </row>
    <row r="158" s="12" customFormat="1" ht="14.25" spans="1:8">
      <c r="A158" s="27" t="s">
        <v>222</v>
      </c>
      <c r="B158" s="27" t="s">
        <v>239</v>
      </c>
      <c r="C158" s="27" t="s">
        <v>224</v>
      </c>
      <c r="D158" s="28" t="s">
        <v>90</v>
      </c>
      <c r="E158" s="29">
        <v>260000</v>
      </c>
      <c r="F158" s="29">
        <v>0</v>
      </c>
      <c r="G158" s="27" t="s">
        <v>298</v>
      </c>
      <c r="H158" s="29">
        <v>9008500</v>
      </c>
    </row>
    <row r="159" s="12" customFormat="1" ht="14.25" spans="1:8">
      <c r="A159" s="27" t="s">
        <v>222</v>
      </c>
      <c r="B159" s="27" t="s">
        <v>239</v>
      </c>
      <c r="C159" s="27" t="s">
        <v>226</v>
      </c>
      <c r="D159" s="28" t="s">
        <v>227</v>
      </c>
      <c r="E159" s="29">
        <v>118500</v>
      </c>
      <c r="F159" s="29">
        <v>0</v>
      </c>
      <c r="G159" s="27" t="s">
        <v>298</v>
      </c>
      <c r="H159" s="29">
        <v>9127000</v>
      </c>
    </row>
    <row r="160" s="12" customFormat="1" ht="14.25" spans="1:8">
      <c r="A160" s="27" t="s">
        <v>222</v>
      </c>
      <c r="B160" s="27" t="s">
        <v>166</v>
      </c>
      <c r="C160" s="27" t="s">
        <v>166</v>
      </c>
      <c r="D160" s="28" t="s">
        <v>279</v>
      </c>
      <c r="E160" s="29">
        <v>378500</v>
      </c>
      <c r="F160" s="29">
        <v>0</v>
      </c>
      <c r="G160" s="27" t="s">
        <v>298</v>
      </c>
      <c r="H160" s="29">
        <v>9127000</v>
      </c>
    </row>
    <row r="161" s="12" customFormat="1" ht="14.25" spans="1:8">
      <c r="A161" s="27" t="s">
        <v>222</v>
      </c>
      <c r="B161" s="27" t="s">
        <v>166</v>
      </c>
      <c r="C161" s="27" t="s">
        <v>166</v>
      </c>
      <c r="D161" s="28" t="s">
        <v>280</v>
      </c>
      <c r="E161" s="29">
        <v>9127000</v>
      </c>
      <c r="F161" s="29">
        <v>0</v>
      </c>
      <c r="G161" s="27" t="s">
        <v>166</v>
      </c>
      <c r="H161" s="29">
        <v>9127000</v>
      </c>
    </row>
    <row r="162" s="12" customFormat="1" ht="14.25" spans="1:8">
      <c r="A162" s="27" t="s">
        <v>229</v>
      </c>
      <c r="B162" s="27" t="s">
        <v>166</v>
      </c>
      <c r="C162" s="27" t="s">
        <v>166</v>
      </c>
      <c r="D162" s="28" t="s">
        <v>279</v>
      </c>
      <c r="E162" s="29">
        <v>0</v>
      </c>
      <c r="F162" s="29">
        <v>0</v>
      </c>
      <c r="G162" s="27" t="s">
        <v>298</v>
      </c>
      <c r="H162" s="29">
        <v>9127000</v>
      </c>
    </row>
    <row r="163" s="12" customFormat="1" ht="14.25" spans="1:8">
      <c r="A163" s="27" t="s">
        <v>229</v>
      </c>
      <c r="B163" s="27" t="s">
        <v>166</v>
      </c>
      <c r="C163" s="27" t="s">
        <v>166</v>
      </c>
      <c r="D163" s="28" t="s">
        <v>280</v>
      </c>
      <c r="E163" s="29">
        <v>9127000</v>
      </c>
      <c r="F163" s="29">
        <v>0</v>
      </c>
      <c r="G163" s="27" t="s">
        <v>166</v>
      </c>
      <c r="H163" s="29">
        <v>9127000</v>
      </c>
    </row>
    <row r="164" s="12" customFormat="1" ht="14.25" spans="1:8">
      <c r="A164" s="27" t="s">
        <v>233</v>
      </c>
      <c r="B164" s="27" t="s">
        <v>291</v>
      </c>
      <c r="C164" s="27" t="s">
        <v>299</v>
      </c>
      <c r="D164" s="28" t="s">
        <v>300</v>
      </c>
      <c r="E164" s="29">
        <v>0</v>
      </c>
      <c r="F164" s="29">
        <v>9127000</v>
      </c>
      <c r="G164" s="27" t="s">
        <v>274</v>
      </c>
      <c r="H164" s="29">
        <v>0</v>
      </c>
    </row>
    <row r="165" s="12" customFormat="1" ht="14.25" spans="1:8">
      <c r="A165" s="27" t="s">
        <v>233</v>
      </c>
      <c r="B165" s="27" t="s">
        <v>166</v>
      </c>
      <c r="C165" s="27" t="s">
        <v>166</v>
      </c>
      <c r="D165" s="28" t="s">
        <v>279</v>
      </c>
      <c r="E165" s="29">
        <v>0</v>
      </c>
      <c r="F165" s="29">
        <v>9127000</v>
      </c>
      <c r="G165" s="27" t="s">
        <v>274</v>
      </c>
      <c r="H165" s="29">
        <v>0</v>
      </c>
    </row>
    <row r="166" s="12" customFormat="1" ht="14.25" spans="1:8">
      <c r="A166" s="27" t="s">
        <v>233</v>
      </c>
      <c r="B166" s="27" t="s">
        <v>166</v>
      </c>
      <c r="C166" s="27" t="s">
        <v>166</v>
      </c>
      <c r="D166" s="28" t="s">
        <v>280</v>
      </c>
      <c r="E166" s="29">
        <v>9127000</v>
      </c>
      <c r="F166" s="29">
        <v>9127000</v>
      </c>
      <c r="G166" s="27" t="s">
        <v>166</v>
      </c>
      <c r="H166" s="29">
        <v>0</v>
      </c>
    </row>
    <row r="168" s="12" customFormat="1" ht="20.25" spans="1:8">
      <c r="A168" s="22" t="s">
        <v>266</v>
      </c>
      <c r="B168" s="22"/>
      <c r="C168" s="22"/>
      <c r="D168" s="22"/>
      <c r="E168" s="22"/>
      <c r="F168" s="22"/>
      <c r="G168" s="22"/>
      <c r="H168" s="22"/>
    </row>
    <row r="169" s="12" customFormat="1" ht="14.25" spans="1:8">
      <c r="A169" s="23" t="s">
        <v>302</v>
      </c>
      <c r="B169" s="23"/>
      <c r="C169" s="23"/>
      <c r="D169" s="23"/>
      <c r="E169" s="23"/>
      <c r="F169" s="23"/>
      <c r="G169" s="23"/>
      <c r="H169" s="23"/>
    </row>
    <row r="170" s="12" customFormat="1" ht="14.25" spans="1:8">
      <c r="A170" s="26" t="s">
        <v>268</v>
      </c>
      <c r="B170" s="26" t="s">
        <v>269</v>
      </c>
      <c r="C170" s="26" t="s">
        <v>270</v>
      </c>
      <c r="D170" s="26" t="s">
        <v>131</v>
      </c>
      <c r="E170" s="26" t="s">
        <v>133</v>
      </c>
      <c r="F170" s="26" t="s">
        <v>134</v>
      </c>
      <c r="G170" s="26" t="s">
        <v>271</v>
      </c>
      <c r="H170" s="26" t="s">
        <v>272</v>
      </c>
    </row>
    <row r="171" s="12" customFormat="1" ht="14.25" spans="1:8">
      <c r="A171" s="27" t="s">
        <v>158</v>
      </c>
      <c r="B171" s="27" t="s">
        <v>166</v>
      </c>
      <c r="C171" s="27" t="s">
        <v>166</v>
      </c>
      <c r="D171" s="28" t="s">
        <v>273</v>
      </c>
      <c r="E171" s="29">
        <v>0</v>
      </c>
      <c r="F171" s="29">
        <v>0</v>
      </c>
      <c r="G171" s="27" t="s">
        <v>274</v>
      </c>
      <c r="H171" s="29">
        <v>0</v>
      </c>
    </row>
    <row r="172" s="12" customFormat="1" ht="14.25" spans="1:8">
      <c r="A172" s="27" t="s">
        <v>158</v>
      </c>
      <c r="B172" s="27" t="s">
        <v>166</v>
      </c>
      <c r="C172" s="27" t="s">
        <v>166</v>
      </c>
      <c r="D172" s="28" t="s">
        <v>279</v>
      </c>
      <c r="E172" s="29">
        <v>0</v>
      </c>
      <c r="F172" s="29">
        <v>0</v>
      </c>
      <c r="G172" s="27" t="s">
        <v>274</v>
      </c>
      <c r="H172" s="29">
        <v>0</v>
      </c>
    </row>
    <row r="173" s="12" customFormat="1" ht="14.25" spans="1:8">
      <c r="A173" s="27" t="s">
        <v>158</v>
      </c>
      <c r="B173" s="27" t="s">
        <v>166</v>
      </c>
      <c r="C173" s="27" t="s">
        <v>166</v>
      </c>
      <c r="D173" s="28" t="s">
        <v>280</v>
      </c>
      <c r="E173" s="29">
        <v>0</v>
      </c>
      <c r="F173" s="29">
        <v>0</v>
      </c>
      <c r="G173" s="27" t="s">
        <v>166</v>
      </c>
      <c r="H173" s="29">
        <v>0</v>
      </c>
    </row>
    <row r="174" s="12" customFormat="1" ht="14.25" spans="1:8">
      <c r="A174" s="27" t="s">
        <v>180</v>
      </c>
      <c r="B174" s="27" t="s">
        <v>166</v>
      </c>
      <c r="C174" s="27" t="s">
        <v>166</v>
      </c>
      <c r="D174" s="28" t="s">
        <v>279</v>
      </c>
      <c r="E174" s="29">
        <v>0</v>
      </c>
      <c r="F174" s="29">
        <v>0</v>
      </c>
      <c r="G174" s="27" t="s">
        <v>274</v>
      </c>
      <c r="H174" s="29">
        <v>0</v>
      </c>
    </row>
    <row r="175" s="12" customFormat="1" ht="14.25" spans="1:8">
      <c r="A175" s="27" t="s">
        <v>180</v>
      </c>
      <c r="B175" s="27" t="s">
        <v>166</v>
      </c>
      <c r="C175" s="27" t="s">
        <v>166</v>
      </c>
      <c r="D175" s="28" t="s">
        <v>280</v>
      </c>
      <c r="E175" s="29">
        <v>0</v>
      </c>
      <c r="F175" s="29">
        <v>0</v>
      </c>
      <c r="G175" s="27" t="s">
        <v>166</v>
      </c>
      <c r="H175" s="29">
        <v>0</v>
      </c>
    </row>
    <row r="176" s="12" customFormat="1" ht="14.25" spans="1:8">
      <c r="A176" s="27" t="s">
        <v>162</v>
      </c>
      <c r="B176" s="27" t="s">
        <v>166</v>
      </c>
      <c r="C176" s="27" t="s">
        <v>166</v>
      </c>
      <c r="D176" s="28" t="s">
        <v>279</v>
      </c>
      <c r="E176" s="29">
        <v>0</v>
      </c>
      <c r="F176" s="29">
        <v>0</v>
      </c>
      <c r="G176" s="27" t="s">
        <v>274</v>
      </c>
      <c r="H176" s="29">
        <v>0</v>
      </c>
    </row>
    <row r="177" s="12" customFormat="1" ht="14.25" spans="1:8">
      <c r="A177" s="27" t="s">
        <v>162</v>
      </c>
      <c r="B177" s="27" t="s">
        <v>166</v>
      </c>
      <c r="C177" s="27" t="s">
        <v>166</v>
      </c>
      <c r="D177" s="28" t="s">
        <v>280</v>
      </c>
      <c r="E177" s="29">
        <v>0</v>
      </c>
      <c r="F177" s="29">
        <v>0</v>
      </c>
      <c r="G177" s="27" t="s">
        <v>166</v>
      </c>
      <c r="H177" s="29">
        <v>0</v>
      </c>
    </row>
    <row r="178" s="12" customFormat="1" ht="14.25" spans="1:8">
      <c r="A178" s="27" t="s">
        <v>172</v>
      </c>
      <c r="B178" s="27" t="s">
        <v>166</v>
      </c>
      <c r="C178" s="27" t="s">
        <v>166</v>
      </c>
      <c r="D178" s="28" t="s">
        <v>279</v>
      </c>
      <c r="E178" s="29">
        <v>0</v>
      </c>
      <c r="F178" s="29">
        <v>0</v>
      </c>
      <c r="G178" s="27" t="s">
        <v>274</v>
      </c>
      <c r="H178" s="29">
        <v>0</v>
      </c>
    </row>
    <row r="179" s="12" customFormat="1" ht="14.25" spans="1:8">
      <c r="A179" s="27" t="s">
        <v>172</v>
      </c>
      <c r="B179" s="27" t="s">
        <v>166</v>
      </c>
      <c r="C179" s="27" t="s">
        <v>166</v>
      </c>
      <c r="D179" s="28" t="s">
        <v>280</v>
      </c>
      <c r="E179" s="29">
        <v>0</v>
      </c>
      <c r="F179" s="29">
        <v>0</v>
      </c>
      <c r="G179" s="27" t="s">
        <v>166</v>
      </c>
      <c r="H179" s="29">
        <v>0</v>
      </c>
    </row>
    <row r="180" s="12" customFormat="1" ht="14.25" spans="1:8">
      <c r="A180" s="27" t="s">
        <v>187</v>
      </c>
      <c r="B180" s="27" t="s">
        <v>166</v>
      </c>
      <c r="C180" s="27" t="s">
        <v>166</v>
      </c>
      <c r="D180" s="28" t="s">
        <v>279</v>
      </c>
      <c r="E180" s="29">
        <v>0</v>
      </c>
      <c r="F180" s="29">
        <v>0</v>
      </c>
      <c r="G180" s="27" t="s">
        <v>274</v>
      </c>
      <c r="H180" s="29">
        <v>0</v>
      </c>
    </row>
    <row r="181" s="12" customFormat="1" ht="14.25" spans="1:8">
      <c r="A181" s="27" t="s">
        <v>187</v>
      </c>
      <c r="B181" s="27" t="s">
        <v>166</v>
      </c>
      <c r="C181" s="27" t="s">
        <v>166</v>
      </c>
      <c r="D181" s="28" t="s">
        <v>280</v>
      </c>
      <c r="E181" s="29">
        <v>0</v>
      </c>
      <c r="F181" s="29">
        <v>0</v>
      </c>
      <c r="G181" s="27" t="s">
        <v>166</v>
      </c>
      <c r="H181" s="29">
        <v>0</v>
      </c>
    </row>
    <row r="182" s="12" customFormat="1" ht="14.25" spans="1:8">
      <c r="A182" s="27" t="s">
        <v>190</v>
      </c>
      <c r="B182" s="27" t="s">
        <v>166</v>
      </c>
      <c r="C182" s="27" t="s">
        <v>166</v>
      </c>
      <c r="D182" s="28" t="s">
        <v>279</v>
      </c>
      <c r="E182" s="29">
        <v>0</v>
      </c>
      <c r="F182" s="29">
        <v>0</v>
      </c>
      <c r="G182" s="27" t="s">
        <v>274</v>
      </c>
      <c r="H182" s="29">
        <v>0</v>
      </c>
    </row>
    <row r="183" s="12" customFormat="1" ht="14.25" spans="1:8">
      <c r="A183" s="27" t="s">
        <v>190</v>
      </c>
      <c r="B183" s="27" t="s">
        <v>166</v>
      </c>
      <c r="C183" s="27" t="s">
        <v>166</v>
      </c>
      <c r="D183" s="28" t="s">
        <v>280</v>
      </c>
      <c r="E183" s="29">
        <v>0</v>
      </c>
      <c r="F183" s="29">
        <v>0</v>
      </c>
      <c r="G183" s="27" t="s">
        <v>166</v>
      </c>
      <c r="H183" s="29">
        <v>0</v>
      </c>
    </row>
    <row r="184" s="12" customFormat="1" ht="14.25" spans="1:8">
      <c r="A184" s="27" t="s">
        <v>197</v>
      </c>
      <c r="B184" s="27" t="s">
        <v>166</v>
      </c>
      <c r="C184" s="27" t="s">
        <v>166</v>
      </c>
      <c r="D184" s="28" t="s">
        <v>279</v>
      </c>
      <c r="E184" s="29">
        <v>0</v>
      </c>
      <c r="F184" s="29">
        <v>0</v>
      </c>
      <c r="G184" s="27" t="s">
        <v>274</v>
      </c>
      <c r="H184" s="29">
        <v>0</v>
      </c>
    </row>
    <row r="185" s="12" customFormat="1" ht="14.25" spans="1:8">
      <c r="A185" s="27" t="s">
        <v>197</v>
      </c>
      <c r="B185" s="27" t="s">
        <v>166</v>
      </c>
      <c r="C185" s="27" t="s">
        <v>166</v>
      </c>
      <c r="D185" s="28" t="s">
        <v>280</v>
      </c>
      <c r="E185" s="29">
        <v>0</v>
      </c>
      <c r="F185" s="29">
        <v>0</v>
      </c>
      <c r="G185" s="27" t="s">
        <v>166</v>
      </c>
      <c r="H185" s="29">
        <v>0</v>
      </c>
    </row>
    <row r="186" s="12" customFormat="1" ht="14.25" spans="1:8">
      <c r="A186" s="27" t="s">
        <v>209</v>
      </c>
      <c r="B186" s="27" t="s">
        <v>166</v>
      </c>
      <c r="C186" s="27" t="s">
        <v>166</v>
      </c>
      <c r="D186" s="28" t="s">
        <v>279</v>
      </c>
      <c r="E186" s="29">
        <v>0</v>
      </c>
      <c r="F186" s="29">
        <v>0</v>
      </c>
      <c r="G186" s="27" t="s">
        <v>274</v>
      </c>
      <c r="H186" s="29">
        <v>0</v>
      </c>
    </row>
    <row r="187" s="12" customFormat="1" ht="14.25" spans="1:8">
      <c r="A187" s="27" t="s">
        <v>209</v>
      </c>
      <c r="B187" s="27" t="s">
        <v>166</v>
      </c>
      <c r="C187" s="27" t="s">
        <v>166</v>
      </c>
      <c r="D187" s="28" t="s">
        <v>280</v>
      </c>
      <c r="E187" s="29">
        <v>0</v>
      </c>
      <c r="F187" s="29">
        <v>0</v>
      </c>
      <c r="G187" s="27" t="s">
        <v>166</v>
      </c>
      <c r="H187" s="29">
        <v>0</v>
      </c>
    </row>
    <row r="188" s="12" customFormat="1" ht="14.25" spans="1:8">
      <c r="A188" s="27" t="s">
        <v>215</v>
      </c>
      <c r="B188" s="27" t="s">
        <v>166</v>
      </c>
      <c r="C188" s="27" t="s">
        <v>166</v>
      </c>
      <c r="D188" s="28" t="s">
        <v>279</v>
      </c>
      <c r="E188" s="29">
        <v>0</v>
      </c>
      <c r="F188" s="29">
        <v>0</v>
      </c>
      <c r="G188" s="27" t="s">
        <v>274</v>
      </c>
      <c r="H188" s="29">
        <v>0</v>
      </c>
    </row>
    <row r="189" s="12" customFormat="1" ht="14.25" spans="1:8">
      <c r="A189" s="27" t="s">
        <v>215</v>
      </c>
      <c r="B189" s="27" t="s">
        <v>166</v>
      </c>
      <c r="C189" s="27" t="s">
        <v>166</v>
      </c>
      <c r="D189" s="28" t="s">
        <v>280</v>
      </c>
      <c r="E189" s="29">
        <v>0</v>
      </c>
      <c r="F189" s="29">
        <v>0</v>
      </c>
      <c r="G189" s="27" t="s">
        <v>166</v>
      </c>
      <c r="H189" s="29">
        <v>0</v>
      </c>
    </row>
    <row r="190" s="12" customFormat="1" ht="14.25" spans="1:8">
      <c r="A190" s="27" t="s">
        <v>222</v>
      </c>
      <c r="B190" s="27" t="s">
        <v>166</v>
      </c>
      <c r="C190" s="27" t="s">
        <v>166</v>
      </c>
      <c r="D190" s="28" t="s">
        <v>279</v>
      </c>
      <c r="E190" s="29">
        <v>0</v>
      </c>
      <c r="F190" s="29">
        <v>0</v>
      </c>
      <c r="G190" s="27" t="s">
        <v>274</v>
      </c>
      <c r="H190" s="29">
        <v>0</v>
      </c>
    </row>
    <row r="191" s="12" customFormat="1" ht="14.25" spans="1:8">
      <c r="A191" s="27" t="s">
        <v>222</v>
      </c>
      <c r="B191" s="27" t="s">
        <v>166</v>
      </c>
      <c r="C191" s="27" t="s">
        <v>166</v>
      </c>
      <c r="D191" s="28" t="s">
        <v>280</v>
      </c>
      <c r="E191" s="29">
        <v>0</v>
      </c>
      <c r="F191" s="29">
        <v>0</v>
      </c>
      <c r="G191" s="27" t="s">
        <v>166</v>
      </c>
      <c r="H191" s="29">
        <v>0</v>
      </c>
    </row>
    <row r="192" s="12" customFormat="1" ht="14.25" spans="1:8">
      <c r="A192" s="27" t="s">
        <v>229</v>
      </c>
      <c r="B192" s="27" t="s">
        <v>166</v>
      </c>
      <c r="C192" s="27" t="s">
        <v>166</v>
      </c>
      <c r="D192" s="28" t="s">
        <v>279</v>
      </c>
      <c r="E192" s="29">
        <v>0</v>
      </c>
      <c r="F192" s="29">
        <v>0</v>
      </c>
      <c r="G192" s="27" t="s">
        <v>274</v>
      </c>
      <c r="H192" s="29">
        <v>0</v>
      </c>
    </row>
    <row r="193" s="12" customFormat="1" ht="14.25" spans="1:8">
      <c r="A193" s="27" t="s">
        <v>229</v>
      </c>
      <c r="B193" s="27" t="s">
        <v>166</v>
      </c>
      <c r="C193" s="27" t="s">
        <v>166</v>
      </c>
      <c r="D193" s="28" t="s">
        <v>280</v>
      </c>
      <c r="E193" s="29">
        <v>0</v>
      </c>
      <c r="F193" s="29">
        <v>0</v>
      </c>
      <c r="G193" s="27" t="s">
        <v>166</v>
      </c>
      <c r="H193" s="29">
        <v>0</v>
      </c>
    </row>
    <row r="194" s="12" customFormat="1" ht="14.25" spans="1:8">
      <c r="A194" s="27" t="s">
        <v>233</v>
      </c>
      <c r="B194" s="27" t="s">
        <v>233</v>
      </c>
      <c r="C194" s="27" t="s">
        <v>235</v>
      </c>
      <c r="D194" s="28" t="s">
        <v>236</v>
      </c>
      <c r="E194" s="29">
        <v>450000</v>
      </c>
      <c r="F194" s="29">
        <v>0</v>
      </c>
      <c r="G194" s="27" t="s">
        <v>298</v>
      </c>
      <c r="H194" s="29">
        <v>450000</v>
      </c>
    </row>
    <row r="195" s="12" customFormat="1" ht="14.25" spans="1:8">
      <c r="A195" s="27" t="s">
        <v>233</v>
      </c>
      <c r="B195" s="27" t="s">
        <v>184</v>
      </c>
      <c r="C195" s="27" t="s">
        <v>254</v>
      </c>
      <c r="D195" s="28" t="s">
        <v>255</v>
      </c>
      <c r="E195" s="29">
        <v>195000</v>
      </c>
      <c r="F195" s="29">
        <v>0</v>
      </c>
      <c r="G195" s="27" t="s">
        <v>298</v>
      </c>
      <c r="H195" s="29">
        <v>645000</v>
      </c>
    </row>
    <row r="196" s="12" customFormat="1" ht="14.25" spans="1:8">
      <c r="A196" s="27" t="s">
        <v>233</v>
      </c>
      <c r="B196" s="27" t="s">
        <v>204</v>
      </c>
      <c r="C196" s="27" t="s">
        <v>259</v>
      </c>
      <c r="D196" s="28" t="s">
        <v>260</v>
      </c>
      <c r="E196" s="29">
        <v>165000</v>
      </c>
      <c r="F196" s="29">
        <v>0</v>
      </c>
      <c r="G196" s="27" t="s">
        <v>298</v>
      </c>
      <c r="H196" s="29">
        <v>810000</v>
      </c>
    </row>
    <row r="197" s="12" customFormat="1" ht="14.25" spans="1:8">
      <c r="A197" s="27" t="s">
        <v>233</v>
      </c>
      <c r="B197" s="27" t="s">
        <v>204</v>
      </c>
      <c r="C197" s="27" t="s">
        <v>264</v>
      </c>
      <c r="D197" s="28" t="s">
        <v>265</v>
      </c>
      <c r="E197" s="29">
        <v>158000</v>
      </c>
      <c r="F197" s="29">
        <v>0</v>
      </c>
      <c r="G197" s="27" t="s">
        <v>298</v>
      </c>
      <c r="H197" s="29">
        <v>968000</v>
      </c>
    </row>
    <row r="198" s="12" customFormat="1" ht="14.25" spans="1:8">
      <c r="A198" s="27" t="s">
        <v>233</v>
      </c>
      <c r="B198" s="27" t="s">
        <v>291</v>
      </c>
      <c r="C198" s="27" t="s">
        <v>299</v>
      </c>
      <c r="D198" s="28" t="s">
        <v>300</v>
      </c>
      <c r="E198" s="29">
        <v>0</v>
      </c>
      <c r="F198" s="29">
        <v>968000</v>
      </c>
      <c r="G198" s="27" t="s">
        <v>274</v>
      </c>
      <c r="H198" s="29">
        <v>0</v>
      </c>
    </row>
    <row r="199" s="12" customFormat="1" ht="14.25" spans="1:8">
      <c r="A199" s="27" t="s">
        <v>233</v>
      </c>
      <c r="B199" s="27" t="s">
        <v>166</v>
      </c>
      <c r="C199" s="27" t="s">
        <v>166</v>
      </c>
      <c r="D199" s="28" t="s">
        <v>279</v>
      </c>
      <c r="E199" s="29">
        <v>968000</v>
      </c>
      <c r="F199" s="29">
        <v>968000</v>
      </c>
      <c r="G199" s="27" t="s">
        <v>274</v>
      </c>
      <c r="H199" s="29">
        <v>0</v>
      </c>
    </row>
    <row r="200" s="12" customFormat="1" ht="14.25" spans="1:8">
      <c r="A200" s="27" t="s">
        <v>233</v>
      </c>
      <c r="B200" s="27" t="s">
        <v>166</v>
      </c>
      <c r="C200" s="27" t="s">
        <v>166</v>
      </c>
      <c r="D200" s="28" t="s">
        <v>280</v>
      </c>
      <c r="E200" s="29">
        <v>968000</v>
      </c>
      <c r="F200" s="29">
        <v>968000</v>
      </c>
      <c r="G200" s="27" t="s">
        <v>166</v>
      </c>
      <c r="H200" s="29">
        <v>0</v>
      </c>
    </row>
    <row r="202" s="12" customFormat="1" ht="20.25" spans="1:8">
      <c r="A202" s="22" t="s">
        <v>266</v>
      </c>
      <c r="B202" s="22"/>
      <c r="C202" s="22"/>
      <c r="D202" s="22"/>
      <c r="E202" s="22"/>
      <c r="F202" s="22"/>
      <c r="G202" s="22"/>
      <c r="H202" s="22"/>
    </row>
    <row r="203" s="12" customFormat="1" ht="14.25" spans="1:8">
      <c r="A203" s="23" t="s">
        <v>303</v>
      </c>
      <c r="B203" s="23"/>
      <c r="C203" s="23"/>
      <c r="D203" s="23"/>
      <c r="E203" s="23"/>
      <c r="F203" s="23"/>
      <c r="G203" s="23"/>
      <c r="H203" s="23"/>
    </row>
    <row r="204" s="12" customFormat="1" ht="14.25" spans="1:8">
      <c r="A204" s="26" t="s">
        <v>268</v>
      </c>
      <c r="B204" s="26" t="s">
        <v>269</v>
      </c>
      <c r="C204" s="26" t="s">
        <v>270</v>
      </c>
      <c r="D204" s="26" t="s">
        <v>131</v>
      </c>
      <c r="E204" s="26" t="s">
        <v>133</v>
      </c>
      <c r="F204" s="26" t="s">
        <v>134</v>
      </c>
      <c r="G204" s="26" t="s">
        <v>271</v>
      </c>
      <c r="H204" s="26" t="s">
        <v>272</v>
      </c>
    </row>
    <row r="205" s="12" customFormat="1" ht="14.25" spans="1:8">
      <c r="A205" s="27" t="s">
        <v>158</v>
      </c>
      <c r="B205" s="27" t="s">
        <v>166</v>
      </c>
      <c r="C205" s="27" t="s">
        <v>166</v>
      </c>
      <c r="D205" s="28" t="s">
        <v>273</v>
      </c>
      <c r="E205" s="29">
        <v>0</v>
      </c>
      <c r="F205" s="29">
        <v>0</v>
      </c>
      <c r="G205" s="27" t="s">
        <v>274</v>
      </c>
      <c r="H205" s="29">
        <v>0</v>
      </c>
    </row>
    <row r="206" s="12" customFormat="1" ht="14.25" spans="1:8">
      <c r="A206" s="27" t="s">
        <v>158</v>
      </c>
      <c r="B206" s="27" t="s">
        <v>166</v>
      </c>
      <c r="C206" s="27" t="s">
        <v>166</v>
      </c>
      <c r="D206" s="28" t="s">
        <v>279</v>
      </c>
      <c r="E206" s="29">
        <v>0</v>
      </c>
      <c r="F206" s="29">
        <v>0</v>
      </c>
      <c r="G206" s="27" t="s">
        <v>274</v>
      </c>
      <c r="H206" s="29">
        <v>0</v>
      </c>
    </row>
    <row r="207" s="12" customFormat="1" ht="14.25" spans="1:8">
      <c r="A207" s="27" t="s">
        <v>158</v>
      </c>
      <c r="B207" s="27" t="s">
        <v>166</v>
      </c>
      <c r="C207" s="27" t="s">
        <v>166</v>
      </c>
      <c r="D207" s="28" t="s">
        <v>280</v>
      </c>
      <c r="E207" s="29">
        <v>0</v>
      </c>
      <c r="F207" s="29">
        <v>0</v>
      </c>
      <c r="G207" s="27" t="s">
        <v>166</v>
      </c>
      <c r="H207" s="29">
        <v>0</v>
      </c>
    </row>
    <row r="208" s="12" customFormat="1" ht="14.25" spans="1:8">
      <c r="A208" s="27" t="s">
        <v>180</v>
      </c>
      <c r="B208" s="27" t="s">
        <v>166</v>
      </c>
      <c r="C208" s="27" t="s">
        <v>166</v>
      </c>
      <c r="D208" s="28" t="s">
        <v>279</v>
      </c>
      <c r="E208" s="29">
        <v>0</v>
      </c>
      <c r="F208" s="29">
        <v>0</v>
      </c>
      <c r="G208" s="27" t="s">
        <v>274</v>
      </c>
      <c r="H208" s="29">
        <v>0</v>
      </c>
    </row>
    <row r="209" s="12" customFormat="1" ht="14.25" spans="1:8">
      <c r="A209" s="27" t="s">
        <v>180</v>
      </c>
      <c r="B209" s="27" t="s">
        <v>166</v>
      </c>
      <c r="C209" s="27" t="s">
        <v>166</v>
      </c>
      <c r="D209" s="28" t="s">
        <v>280</v>
      </c>
      <c r="E209" s="29">
        <v>0</v>
      </c>
      <c r="F209" s="29">
        <v>0</v>
      </c>
      <c r="G209" s="27" t="s">
        <v>166</v>
      </c>
      <c r="H209" s="29">
        <v>0</v>
      </c>
    </row>
    <row r="210" s="12" customFormat="1" ht="14.25" spans="1:8">
      <c r="A210" s="27" t="s">
        <v>162</v>
      </c>
      <c r="B210" s="27" t="s">
        <v>166</v>
      </c>
      <c r="C210" s="27" t="s">
        <v>166</v>
      </c>
      <c r="D210" s="28" t="s">
        <v>279</v>
      </c>
      <c r="E210" s="29">
        <v>0</v>
      </c>
      <c r="F210" s="29">
        <v>0</v>
      </c>
      <c r="G210" s="27" t="s">
        <v>274</v>
      </c>
      <c r="H210" s="29">
        <v>0</v>
      </c>
    </row>
    <row r="211" s="12" customFormat="1" ht="14.25" spans="1:8">
      <c r="A211" s="27" t="s">
        <v>162</v>
      </c>
      <c r="B211" s="27" t="s">
        <v>166</v>
      </c>
      <c r="C211" s="27" t="s">
        <v>166</v>
      </c>
      <c r="D211" s="28" t="s">
        <v>280</v>
      </c>
      <c r="E211" s="29">
        <v>0</v>
      </c>
      <c r="F211" s="29">
        <v>0</v>
      </c>
      <c r="G211" s="27" t="s">
        <v>166</v>
      </c>
      <c r="H211" s="29">
        <v>0</v>
      </c>
    </row>
    <row r="212" s="12" customFormat="1" ht="14.25" spans="1:8">
      <c r="A212" s="27" t="s">
        <v>172</v>
      </c>
      <c r="B212" s="27" t="s">
        <v>166</v>
      </c>
      <c r="C212" s="27" t="s">
        <v>166</v>
      </c>
      <c r="D212" s="28" t="s">
        <v>279</v>
      </c>
      <c r="E212" s="29">
        <v>0</v>
      </c>
      <c r="F212" s="29">
        <v>0</v>
      </c>
      <c r="G212" s="27" t="s">
        <v>274</v>
      </c>
      <c r="H212" s="29">
        <v>0</v>
      </c>
    </row>
    <row r="213" s="12" customFormat="1" ht="14.25" spans="1:8">
      <c r="A213" s="27" t="s">
        <v>172</v>
      </c>
      <c r="B213" s="27" t="s">
        <v>166</v>
      </c>
      <c r="C213" s="27" t="s">
        <v>166</v>
      </c>
      <c r="D213" s="28" t="s">
        <v>280</v>
      </c>
      <c r="E213" s="29">
        <v>0</v>
      </c>
      <c r="F213" s="29">
        <v>0</v>
      </c>
      <c r="G213" s="27" t="s">
        <v>166</v>
      </c>
      <c r="H213" s="29">
        <v>0</v>
      </c>
    </row>
    <row r="214" s="12" customFormat="1" ht="14.25" spans="1:8">
      <c r="A214" s="27" t="s">
        <v>187</v>
      </c>
      <c r="B214" s="27" t="s">
        <v>166</v>
      </c>
      <c r="C214" s="27" t="s">
        <v>166</v>
      </c>
      <c r="D214" s="28" t="s">
        <v>279</v>
      </c>
      <c r="E214" s="29">
        <v>0</v>
      </c>
      <c r="F214" s="29">
        <v>0</v>
      </c>
      <c r="G214" s="27" t="s">
        <v>274</v>
      </c>
      <c r="H214" s="29">
        <v>0</v>
      </c>
    </row>
    <row r="215" s="12" customFormat="1" ht="14.25" spans="1:8">
      <c r="A215" s="27" t="s">
        <v>187</v>
      </c>
      <c r="B215" s="27" t="s">
        <v>166</v>
      </c>
      <c r="C215" s="27" t="s">
        <v>166</v>
      </c>
      <c r="D215" s="28" t="s">
        <v>280</v>
      </c>
      <c r="E215" s="29">
        <v>0</v>
      </c>
      <c r="F215" s="29">
        <v>0</v>
      </c>
      <c r="G215" s="27" t="s">
        <v>166</v>
      </c>
      <c r="H215" s="29">
        <v>0</v>
      </c>
    </row>
    <row r="216" s="12" customFormat="1" ht="14.25" spans="1:8">
      <c r="A216" s="27" t="s">
        <v>190</v>
      </c>
      <c r="B216" s="27" t="s">
        <v>166</v>
      </c>
      <c r="C216" s="27" t="s">
        <v>166</v>
      </c>
      <c r="D216" s="28" t="s">
        <v>279</v>
      </c>
      <c r="E216" s="29">
        <v>0</v>
      </c>
      <c r="F216" s="29">
        <v>0</v>
      </c>
      <c r="G216" s="27" t="s">
        <v>274</v>
      </c>
      <c r="H216" s="29">
        <v>0</v>
      </c>
    </row>
    <row r="217" s="12" customFormat="1" ht="14.25" spans="1:8">
      <c r="A217" s="27" t="s">
        <v>190</v>
      </c>
      <c r="B217" s="27" t="s">
        <v>166</v>
      </c>
      <c r="C217" s="27" t="s">
        <v>166</v>
      </c>
      <c r="D217" s="28" t="s">
        <v>280</v>
      </c>
      <c r="E217" s="29">
        <v>0</v>
      </c>
      <c r="F217" s="29">
        <v>0</v>
      </c>
      <c r="G217" s="27" t="s">
        <v>166</v>
      </c>
      <c r="H217" s="29">
        <v>0</v>
      </c>
    </row>
    <row r="218" s="12" customFormat="1" ht="14.25" spans="1:8">
      <c r="A218" s="27" t="s">
        <v>197</v>
      </c>
      <c r="B218" s="27" t="s">
        <v>166</v>
      </c>
      <c r="C218" s="27" t="s">
        <v>166</v>
      </c>
      <c r="D218" s="28" t="s">
        <v>279</v>
      </c>
      <c r="E218" s="29">
        <v>0</v>
      </c>
      <c r="F218" s="29">
        <v>0</v>
      </c>
      <c r="G218" s="27" t="s">
        <v>274</v>
      </c>
      <c r="H218" s="29">
        <v>0</v>
      </c>
    </row>
    <row r="219" s="12" customFormat="1" ht="14.25" spans="1:8">
      <c r="A219" s="27" t="s">
        <v>197</v>
      </c>
      <c r="B219" s="27" t="s">
        <v>166</v>
      </c>
      <c r="C219" s="27" t="s">
        <v>166</v>
      </c>
      <c r="D219" s="28" t="s">
        <v>280</v>
      </c>
      <c r="E219" s="29">
        <v>0</v>
      </c>
      <c r="F219" s="29">
        <v>0</v>
      </c>
      <c r="G219" s="27" t="s">
        <v>166</v>
      </c>
      <c r="H219" s="29">
        <v>0</v>
      </c>
    </row>
    <row r="220" s="12" customFormat="1" ht="14.25" spans="1:8">
      <c r="A220" s="27" t="s">
        <v>209</v>
      </c>
      <c r="B220" s="27" t="s">
        <v>166</v>
      </c>
      <c r="C220" s="27" t="s">
        <v>166</v>
      </c>
      <c r="D220" s="28" t="s">
        <v>279</v>
      </c>
      <c r="E220" s="29">
        <v>0</v>
      </c>
      <c r="F220" s="29">
        <v>0</v>
      </c>
      <c r="G220" s="27" t="s">
        <v>274</v>
      </c>
      <c r="H220" s="29">
        <v>0</v>
      </c>
    </row>
    <row r="221" s="12" customFormat="1" ht="14.25" spans="1:8">
      <c r="A221" s="27" t="s">
        <v>209</v>
      </c>
      <c r="B221" s="27" t="s">
        <v>166</v>
      </c>
      <c r="C221" s="27" t="s">
        <v>166</v>
      </c>
      <c r="D221" s="28" t="s">
        <v>280</v>
      </c>
      <c r="E221" s="29">
        <v>0</v>
      </c>
      <c r="F221" s="29">
        <v>0</v>
      </c>
      <c r="G221" s="27" t="s">
        <v>166</v>
      </c>
      <c r="H221" s="29">
        <v>0</v>
      </c>
    </row>
    <row r="222" s="12" customFormat="1" ht="14.25" spans="1:8">
      <c r="A222" s="27" t="s">
        <v>215</v>
      </c>
      <c r="B222" s="27" t="s">
        <v>166</v>
      </c>
      <c r="C222" s="27" t="s">
        <v>166</v>
      </c>
      <c r="D222" s="28" t="s">
        <v>279</v>
      </c>
      <c r="E222" s="29">
        <v>0</v>
      </c>
      <c r="F222" s="29">
        <v>0</v>
      </c>
      <c r="G222" s="27" t="s">
        <v>274</v>
      </c>
      <c r="H222" s="29">
        <v>0</v>
      </c>
    </row>
    <row r="223" s="12" customFormat="1" ht="14.25" spans="1:8">
      <c r="A223" s="27" t="s">
        <v>215</v>
      </c>
      <c r="B223" s="27" t="s">
        <v>166</v>
      </c>
      <c r="C223" s="27" t="s">
        <v>166</v>
      </c>
      <c r="D223" s="28" t="s">
        <v>280</v>
      </c>
      <c r="E223" s="29">
        <v>0</v>
      </c>
      <c r="F223" s="29">
        <v>0</v>
      </c>
      <c r="G223" s="27" t="s">
        <v>166</v>
      </c>
      <c r="H223" s="29">
        <v>0</v>
      </c>
    </row>
    <row r="224" s="12" customFormat="1" ht="14.25" spans="1:8">
      <c r="A224" s="27" t="s">
        <v>222</v>
      </c>
      <c r="B224" s="27" t="s">
        <v>166</v>
      </c>
      <c r="C224" s="27" t="s">
        <v>166</v>
      </c>
      <c r="D224" s="28" t="s">
        <v>279</v>
      </c>
      <c r="E224" s="29">
        <v>0</v>
      </c>
      <c r="F224" s="29">
        <v>0</v>
      </c>
      <c r="G224" s="27" t="s">
        <v>274</v>
      </c>
      <c r="H224" s="29">
        <v>0</v>
      </c>
    </row>
    <row r="225" s="12" customFormat="1" ht="14.25" spans="1:8">
      <c r="A225" s="27" t="s">
        <v>222</v>
      </c>
      <c r="B225" s="27" t="s">
        <v>166</v>
      </c>
      <c r="C225" s="27" t="s">
        <v>166</v>
      </c>
      <c r="D225" s="28" t="s">
        <v>280</v>
      </c>
      <c r="E225" s="29">
        <v>0</v>
      </c>
      <c r="F225" s="29">
        <v>0</v>
      </c>
      <c r="G225" s="27" t="s">
        <v>166</v>
      </c>
      <c r="H225" s="29">
        <v>0</v>
      </c>
    </row>
    <row r="226" s="12" customFormat="1" ht="14.25" spans="1:8">
      <c r="A226" s="27" t="s">
        <v>229</v>
      </c>
      <c r="B226" s="27" t="s">
        <v>204</v>
      </c>
      <c r="C226" s="27" t="s">
        <v>231</v>
      </c>
      <c r="D226" s="28" t="s">
        <v>92</v>
      </c>
      <c r="E226" s="29">
        <v>1290000</v>
      </c>
      <c r="F226" s="29">
        <v>0</v>
      </c>
      <c r="G226" s="27" t="s">
        <v>298</v>
      </c>
      <c r="H226" s="29">
        <v>1290000</v>
      </c>
    </row>
    <row r="227" s="12" customFormat="1" ht="14.25" spans="1:8">
      <c r="A227" s="27" t="s">
        <v>229</v>
      </c>
      <c r="B227" s="27" t="s">
        <v>166</v>
      </c>
      <c r="C227" s="27" t="s">
        <v>166</v>
      </c>
      <c r="D227" s="28" t="s">
        <v>279</v>
      </c>
      <c r="E227" s="29">
        <v>1290000</v>
      </c>
      <c r="F227" s="29">
        <v>0</v>
      </c>
      <c r="G227" s="27" t="s">
        <v>298</v>
      </c>
      <c r="H227" s="29">
        <v>1290000</v>
      </c>
    </row>
    <row r="228" s="12" customFormat="1" ht="14.25" spans="1:8">
      <c r="A228" s="27" t="s">
        <v>229</v>
      </c>
      <c r="B228" s="27" t="s">
        <v>166</v>
      </c>
      <c r="C228" s="27" t="s">
        <v>166</v>
      </c>
      <c r="D228" s="28" t="s">
        <v>280</v>
      </c>
      <c r="E228" s="29">
        <v>1290000</v>
      </c>
      <c r="F228" s="29">
        <v>0</v>
      </c>
      <c r="G228" s="27" t="s">
        <v>166</v>
      </c>
      <c r="H228" s="29">
        <v>1290000</v>
      </c>
    </row>
    <row r="229" s="12" customFormat="1" ht="14.25" spans="1:8">
      <c r="A229" s="27" t="s">
        <v>233</v>
      </c>
      <c r="B229" s="27" t="s">
        <v>296</v>
      </c>
      <c r="C229" s="27" t="s">
        <v>238</v>
      </c>
      <c r="D229" s="28" t="s">
        <v>183</v>
      </c>
      <c r="E229" s="29">
        <v>966400</v>
      </c>
      <c r="F229" s="29">
        <v>0</v>
      </c>
      <c r="G229" s="27" t="s">
        <v>298</v>
      </c>
      <c r="H229" s="29">
        <v>2256400</v>
      </c>
    </row>
    <row r="230" s="12" customFormat="1" ht="14.25" spans="1:8">
      <c r="A230" s="27" t="s">
        <v>233</v>
      </c>
      <c r="B230" s="27" t="s">
        <v>184</v>
      </c>
      <c r="C230" s="27" t="s">
        <v>241</v>
      </c>
      <c r="D230" s="28" t="s">
        <v>242</v>
      </c>
      <c r="E230" s="29">
        <v>108000</v>
      </c>
      <c r="F230" s="29">
        <v>0</v>
      </c>
      <c r="G230" s="27" t="s">
        <v>298</v>
      </c>
      <c r="H230" s="29">
        <v>2364400</v>
      </c>
    </row>
    <row r="231" s="12" customFormat="1" ht="14.25" spans="1:8">
      <c r="A231" s="27" t="s">
        <v>233</v>
      </c>
      <c r="B231" s="27" t="s">
        <v>184</v>
      </c>
      <c r="C231" s="27" t="s">
        <v>241</v>
      </c>
      <c r="D231" s="28" t="s">
        <v>242</v>
      </c>
      <c r="E231" s="29">
        <v>72000</v>
      </c>
      <c r="F231" s="29">
        <v>0</v>
      </c>
      <c r="G231" s="27" t="s">
        <v>298</v>
      </c>
      <c r="H231" s="29">
        <v>2436400</v>
      </c>
    </row>
    <row r="232" s="12" customFormat="1" ht="14.25" spans="1:8">
      <c r="A232" s="27" t="s">
        <v>233</v>
      </c>
      <c r="B232" s="27" t="s">
        <v>184</v>
      </c>
      <c r="C232" s="27" t="s">
        <v>244</v>
      </c>
      <c r="D232" s="28" t="s">
        <v>245</v>
      </c>
      <c r="E232" s="29">
        <v>159000</v>
      </c>
      <c r="F232" s="29">
        <v>0</v>
      </c>
      <c r="G232" s="27" t="s">
        <v>298</v>
      </c>
      <c r="H232" s="29">
        <v>2595400</v>
      </c>
    </row>
    <row r="233" s="12" customFormat="1" ht="14.25" spans="1:8">
      <c r="A233" s="27" t="s">
        <v>233</v>
      </c>
      <c r="B233" s="27" t="s">
        <v>184</v>
      </c>
      <c r="C233" s="27" t="s">
        <v>244</v>
      </c>
      <c r="D233" s="28" t="s">
        <v>245</v>
      </c>
      <c r="E233" s="29">
        <v>238500</v>
      </c>
      <c r="F233" s="29">
        <v>0</v>
      </c>
      <c r="G233" s="27" t="s">
        <v>298</v>
      </c>
      <c r="H233" s="29">
        <v>2833900</v>
      </c>
    </row>
    <row r="234" s="12" customFormat="1" ht="14.25" spans="1:8">
      <c r="A234" s="27" t="s">
        <v>233</v>
      </c>
      <c r="B234" s="27" t="s">
        <v>184</v>
      </c>
      <c r="C234" s="27" t="s">
        <v>247</v>
      </c>
      <c r="D234" s="28" t="s">
        <v>248</v>
      </c>
      <c r="E234" s="29">
        <v>304000</v>
      </c>
      <c r="F234" s="29">
        <v>0</v>
      </c>
      <c r="G234" s="27" t="s">
        <v>298</v>
      </c>
      <c r="H234" s="29">
        <v>3137900</v>
      </c>
    </row>
    <row r="235" s="12" customFormat="1" ht="14.25" spans="1:8">
      <c r="A235" s="27" t="s">
        <v>233</v>
      </c>
      <c r="B235" s="27" t="s">
        <v>184</v>
      </c>
      <c r="C235" s="27" t="s">
        <v>249</v>
      </c>
      <c r="D235" s="28" t="s">
        <v>250</v>
      </c>
      <c r="E235" s="29">
        <v>870000</v>
      </c>
      <c r="F235" s="29">
        <v>0</v>
      </c>
      <c r="G235" s="27" t="s">
        <v>298</v>
      </c>
      <c r="H235" s="29">
        <v>4007900</v>
      </c>
    </row>
    <row r="236" s="12" customFormat="1" ht="14.25" spans="1:8">
      <c r="A236" s="27" t="s">
        <v>233</v>
      </c>
      <c r="B236" s="27" t="s">
        <v>184</v>
      </c>
      <c r="C236" s="27" t="s">
        <v>251</v>
      </c>
      <c r="D236" s="28" t="s">
        <v>95</v>
      </c>
      <c r="E236" s="29">
        <v>107520</v>
      </c>
      <c r="F236" s="29">
        <v>0</v>
      </c>
      <c r="G236" s="27" t="s">
        <v>298</v>
      </c>
      <c r="H236" s="29">
        <v>4115420</v>
      </c>
    </row>
    <row r="237" s="12" customFormat="1" ht="14.25" spans="1:8">
      <c r="A237" s="27" t="s">
        <v>233</v>
      </c>
      <c r="B237" s="27" t="s">
        <v>184</v>
      </c>
      <c r="C237" s="27" t="s">
        <v>252</v>
      </c>
      <c r="D237" s="28" t="s">
        <v>253</v>
      </c>
      <c r="E237" s="29">
        <v>640000</v>
      </c>
      <c r="F237" s="29">
        <v>0</v>
      </c>
      <c r="G237" s="27" t="s">
        <v>298</v>
      </c>
      <c r="H237" s="29">
        <v>4755420</v>
      </c>
    </row>
    <row r="238" s="12" customFormat="1" ht="14.25" spans="1:8">
      <c r="A238" s="27" t="s">
        <v>233</v>
      </c>
      <c r="B238" s="27" t="s">
        <v>204</v>
      </c>
      <c r="C238" s="27" t="s">
        <v>257</v>
      </c>
      <c r="D238" s="28" t="s">
        <v>258</v>
      </c>
      <c r="E238" s="29">
        <v>99600</v>
      </c>
      <c r="F238" s="29">
        <v>0</v>
      </c>
      <c r="G238" s="27" t="s">
        <v>298</v>
      </c>
      <c r="H238" s="29">
        <v>4855020</v>
      </c>
    </row>
    <row r="239" s="12" customFormat="1" ht="14.25" spans="1:8">
      <c r="A239" s="27" t="s">
        <v>233</v>
      </c>
      <c r="B239" s="27" t="s">
        <v>204</v>
      </c>
      <c r="C239" s="27" t="s">
        <v>262</v>
      </c>
      <c r="D239" s="28" t="s">
        <v>263</v>
      </c>
      <c r="E239" s="29">
        <v>1800000</v>
      </c>
      <c r="F239" s="29">
        <v>0</v>
      </c>
      <c r="G239" s="27" t="s">
        <v>298</v>
      </c>
      <c r="H239" s="29">
        <v>6655020</v>
      </c>
    </row>
    <row r="240" s="12" customFormat="1" ht="14.25" spans="1:8">
      <c r="A240" s="27" t="s">
        <v>233</v>
      </c>
      <c r="B240" s="27" t="s">
        <v>291</v>
      </c>
      <c r="C240" s="27" t="s">
        <v>299</v>
      </c>
      <c r="D240" s="28" t="s">
        <v>300</v>
      </c>
      <c r="E240" s="29">
        <v>0</v>
      </c>
      <c r="F240" s="29">
        <v>6655020</v>
      </c>
      <c r="G240" s="27" t="s">
        <v>274</v>
      </c>
      <c r="H240" s="29">
        <v>0</v>
      </c>
    </row>
    <row r="241" s="12" customFormat="1" ht="14.25" spans="1:8">
      <c r="A241" s="27" t="s">
        <v>233</v>
      </c>
      <c r="B241" s="27" t="s">
        <v>166</v>
      </c>
      <c r="C241" s="27" t="s">
        <v>166</v>
      </c>
      <c r="D241" s="28" t="s">
        <v>279</v>
      </c>
      <c r="E241" s="29">
        <v>5365020</v>
      </c>
      <c r="F241" s="29">
        <v>6655020</v>
      </c>
      <c r="G241" s="27" t="s">
        <v>274</v>
      </c>
      <c r="H241" s="29">
        <v>0</v>
      </c>
    </row>
    <row r="242" s="12" customFormat="1" ht="14.25" spans="1:8">
      <c r="A242" s="27" t="s">
        <v>233</v>
      </c>
      <c r="B242" s="27" t="s">
        <v>166</v>
      </c>
      <c r="C242" s="27" t="s">
        <v>166</v>
      </c>
      <c r="D242" s="28" t="s">
        <v>280</v>
      </c>
      <c r="E242" s="29">
        <v>6655020</v>
      </c>
      <c r="F242" s="29">
        <v>6655020</v>
      </c>
      <c r="G242" s="27" t="s">
        <v>166</v>
      </c>
      <c r="H242" s="29">
        <v>0</v>
      </c>
    </row>
    <row r="244" s="12" customFormat="1" ht="20.25" spans="1:8">
      <c r="A244" s="22" t="s">
        <v>266</v>
      </c>
      <c r="B244" s="22"/>
      <c r="C244" s="22"/>
      <c r="D244" s="22"/>
      <c r="E244" s="22"/>
      <c r="F244" s="22"/>
      <c r="G244" s="22"/>
      <c r="H244" s="22"/>
    </row>
    <row r="245" s="12" customFormat="1" ht="14.25" spans="1:8">
      <c r="A245" s="23" t="s">
        <v>304</v>
      </c>
      <c r="B245" s="23"/>
      <c r="C245" s="23"/>
      <c r="D245" s="23"/>
      <c r="E245" s="23"/>
      <c r="F245" s="23"/>
      <c r="G245" s="23"/>
      <c r="H245" s="23"/>
    </row>
    <row r="246" s="12" customFormat="1" ht="14.25" spans="1:8">
      <c r="A246" s="26" t="s">
        <v>268</v>
      </c>
      <c r="B246" s="26" t="s">
        <v>269</v>
      </c>
      <c r="C246" s="26" t="s">
        <v>270</v>
      </c>
      <c r="D246" s="26" t="s">
        <v>131</v>
      </c>
      <c r="E246" s="26" t="s">
        <v>133</v>
      </c>
      <c r="F246" s="26" t="s">
        <v>134</v>
      </c>
      <c r="G246" s="26" t="s">
        <v>271</v>
      </c>
      <c r="H246" s="26" t="s">
        <v>272</v>
      </c>
    </row>
    <row r="247" s="12" customFormat="1" ht="14.25" spans="1:8">
      <c r="A247" s="27" t="s">
        <v>158</v>
      </c>
      <c r="B247" s="27" t="s">
        <v>166</v>
      </c>
      <c r="C247" s="27" t="s">
        <v>166</v>
      </c>
      <c r="D247" s="28" t="s">
        <v>273</v>
      </c>
      <c r="E247" s="29">
        <v>0</v>
      </c>
      <c r="F247" s="29">
        <v>0</v>
      </c>
      <c r="G247" s="27" t="s">
        <v>274</v>
      </c>
      <c r="H247" s="29">
        <v>0</v>
      </c>
    </row>
    <row r="248" s="12" customFormat="1" ht="14.25" spans="1:8">
      <c r="A248" s="27" t="s">
        <v>158</v>
      </c>
      <c r="B248" s="27" t="s">
        <v>166</v>
      </c>
      <c r="C248" s="27" t="s">
        <v>166</v>
      </c>
      <c r="D248" s="28" t="s">
        <v>279</v>
      </c>
      <c r="E248" s="29">
        <v>0</v>
      </c>
      <c r="F248" s="29">
        <v>0</v>
      </c>
      <c r="G248" s="27" t="s">
        <v>274</v>
      </c>
      <c r="H248" s="29">
        <v>0</v>
      </c>
    </row>
    <row r="249" s="12" customFormat="1" ht="14.25" spans="1:8">
      <c r="A249" s="27" t="s">
        <v>158</v>
      </c>
      <c r="B249" s="27" t="s">
        <v>166</v>
      </c>
      <c r="C249" s="27" t="s">
        <v>166</v>
      </c>
      <c r="D249" s="28" t="s">
        <v>280</v>
      </c>
      <c r="E249" s="29">
        <v>0</v>
      </c>
      <c r="F249" s="29">
        <v>0</v>
      </c>
      <c r="G249" s="27" t="s">
        <v>166</v>
      </c>
      <c r="H249" s="29">
        <v>0</v>
      </c>
    </row>
    <row r="250" s="12" customFormat="1" ht="14.25" spans="1:8">
      <c r="A250" s="27" t="s">
        <v>180</v>
      </c>
      <c r="B250" s="27" t="s">
        <v>166</v>
      </c>
      <c r="C250" s="27" t="s">
        <v>166</v>
      </c>
      <c r="D250" s="28" t="s">
        <v>279</v>
      </c>
      <c r="E250" s="29">
        <v>0</v>
      </c>
      <c r="F250" s="29">
        <v>0</v>
      </c>
      <c r="G250" s="27" t="s">
        <v>274</v>
      </c>
      <c r="H250" s="29">
        <v>0</v>
      </c>
    </row>
    <row r="251" s="12" customFormat="1" ht="14.25" spans="1:8">
      <c r="A251" s="27" t="s">
        <v>180</v>
      </c>
      <c r="B251" s="27" t="s">
        <v>166</v>
      </c>
      <c r="C251" s="27" t="s">
        <v>166</v>
      </c>
      <c r="D251" s="28" t="s">
        <v>280</v>
      </c>
      <c r="E251" s="29">
        <v>0</v>
      </c>
      <c r="F251" s="29">
        <v>0</v>
      </c>
      <c r="G251" s="27" t="s">
        <v>166</v>
      </c>
      <c r="H251" s="29">
        <v>0</v>
      </c>
    </row>
    <row r="252" s="12" customFormat="1" ht="14.25" spans="1:8">
      <c r="A252" s="27" t="s">
        <v>162</v>
      </c>
      <c r="B252" s="27" t="s">
        <v>166</v>
      </c>
      <c r="C252" s="27" t="s">
        <v>166</v>
      </c>
      <c r="D252" s="28" t="s">
        <v>279</v>
      </c>
      <c r="E252" s="29">
        <v>0</v>
      </c>
      <c r="F252" s="29">
        <v>0</v>
      </c>
      <c r="G252" s="27" t="s">
        <v>274</v>
      </c>
      <c r="H252" s="29">
        <v>0</v>
      </c>
    </row>
    <row r="253" s="12" customFormat="1" ht="14.25" spans="1:8">
      <c r="A253" s="27" t="s">
        <v>162</v>
      </c>
      <c r="B253" s="27" t="s">
        <v>166</v>
      </c>
      <c r="C253" s="27" t="s">
        <v>166</v>
      </c>
      <c r="D253" s="28" t="s">
        <v>280</v>
      </c>
      <c r="E253" s="29">
        <v>0</v>
      </c>
      <c r="F253" s="29">
        <v>0</v>
      </c>
      <c r="G253" s="27" t="s">
        <v>166</v>
      </c>
      <c r="H253" s="29">
        <v>0</v>
      </c>
    </row>
    <row r="254" s="12" customFormat="1" ht="14.25" spans="1:8">
      <c r="A254" s="27" t="s">
        <v>172</v>
      </c>
      <c r="B254" s="27" t="s">
        <v>172</v>
      </c>
      <c r="C254" s="27" t="s">
        <v>295</v>
      </c>
      <c r="D254" s="28" t="s">
        <v>188</v>
      </c>
      <c r="E254" s="29">
        <v>324500</v>
      </c>
      <c r="F254" s="29">
        <v>0</v>
      </c>
      <c r="G254" s="27" t="s">
        <v>298</v>
      </c>
      <c r="H254" s="29">
        <v>324500</v>
      </c>
    </row>
    <row r="255" s="12" customFormat="1" ht="14.25" spans="1:8">
      <c r="A255" s="27" t="s">
        <v>172</v>
      </c>
      <c r="B255" s="27" t="s">
        <v>166</v>
      </c>
      <c r="C255" s="27" t="s">
        <v>166</v>
      </c>
      <c r="D255" s="28" t="s">
        <v>279</v>
      </c>
      <c r="E255" s="29">
        <v>324500</v>
      </c>
      <c r="F255" s="29">
        <v>0</v>
      </c>
      <c r="G255" s="27" t="s">
        <v>298</v>
      </c>
      <c r="H255" s="29">
        <v>324500</v>
      </c>
    </row>
    <row r="256" s="12" customFormat="1" ht="14.25" spans="1:8">
      <c r="A256" s="27" t="s">
        <v>172</v>
      </c>
      <c r="B256" s="27" t="s">
        <v>166</v>
      </c>
      <c r="C256" s="27" t="s">
        <v>166</v>
      </c>
      <c r="D256" s="28" t="s">
        <v>280</v>
      </c>
      <c r="E256" s="29">
        <v>324500</v>
      </c>
      <c r="F256" s="29">
        <v>0</v>
      </c>
      <c r="G256" s="27" t="s">
        <v>166</v>
      </c>
      <c r="H256" s="29">
        <v>324500</v>
      </c>
    </row>
    <row r="257" s="12" customFormat="1" ht="14.25" spans="1:8">
      <c r="A257" s="27" t="s">
        <v>187</v>
      </c>
      <c r="B257" s="27" t="s">
        <v>166</v>
      </c>
      <c r="C257" s="27" t="s">
        <v>166</v>
      </c>
      <c r="D257" s="28" t="s">
        <v>279</v>
      </c>
      <c r="E257" s="29">
        <v>0</v>
      </c>
      <c r="F257" s="29">
        <v>0</v>
      </c>
      <c r="G257" s="27" t="s">
        <v>298</v>
      </c>
      <c r="H257" s="29">
        <v>324500</v>
      </c>
    </row>
    <row r="258" s="12" customFormat="1" ht="14.25" spans="1:8">
      <c r="A258" s="27" t="s">
        <v>187</v>
      </c>
      <c r="B258" s="27" t="s">
        <v>166</v>
      </c>
      <c r="C258" s="27" t="s">
        <v>166</v>
      </c>
      <c r="D258" s="28" t="s">
        <v>280</v>
      </c>
      <c r="E258" s="29">
        <v>324500</v>
      </c>
      <c r="F258" s="29">
        <v>0</v>
      </c>
      <c r="G258" s="27" t="s">
        <v>166</v>
      </c>
      <c r="H258" s="29">
        <v>324500</v>
      </c>
    </row>
    <row r="259" s="12" customFormat="1" ht="14.25" spans="1:8">
      <c r="A259" s="27" t="s">
        <v>190</v>
      </c>
      <c r="B259" s="27" t="s">
        <v>166</v>
      </c>
      <c r="C259" s="27" t="s">
        <v>166</v>
      </c>
      <c r="D259" s="28" t="s">
        <v>279</v>
      </c>
      <c r="E259" s="29">
        <v>0</v>
      </c>
      <c r="F259" s="29">
        <v>0</v>
      </c>
      <c r="G259" s="27" t="s">
        <v>298</v>
      </c>
      <c r="H259" s="29">
        <v>324500</v>
      </c>
    </row>
    <row r="260" s="12" customFormat="1" ht="14.25" spans="1:8">
      <c r="A260" s="27" t="s">
        <v>190</v>
      </c>
      <c r="B260" s="27" t="s">
        <v>166</v>
      </c>
      <c r="C260" s="27" t="s">
        <v>166</v>
      </c>
      <c r="D260" s="28" t="s">
        <v>280</v>
      </c>
      <c r="E260" s="29">
        <v>324500</v>
      </c>
      <c r="F260" s="29">
        <v>0</v>
      </c>
      <c r="G260" s="27" t="s">
        <v>166</v>
      </c>
      <c r="H260" s="29">
        <v>324500</v>
      </c>
    </row>
    <row r="261" s="12" customFormat="1" ht="14.25" spans="1:8">
      <c r="A261" s="27" t="s">
        <v>197</v>
      </c>
      <c r="B261" s="27" t="s">
        <v>166</v>
      </c>
      <c r="C261" s="27" t="s">
        <v>166</v>
      </c>
      <c r="D261" s="28" t="s">
        <v>279</v>
      </c>
      <c r="E261" s="29">
        <v>0</v>
      </c>
      <c r="F261" s="29">
        <v>0</v>
      </c>
      <c r="G261" s="27" t="s">
        <v>298</v>
      </c>
      <c r="H261" s="29">
        <v>324500</v>
      </c>
    </row>
    <row r="262" s="12" customFormat="1" ht="14.25" spans="1:8">
      <c r="A262" s="27" t="s">
        <v>197</v>
      </c>
      <c r="B262" s="27" t="s">
        <v>166</v>
      </c>
      <c r="C262" s="27" t="s">
        <v>166</v>
      </c>
      <c r="D262" s="28" t="s">
        <v>280</v>
      </c>
      <c r="E262" s="29">
        <v>324500</v>
      </c>
      <c r="F262" s="29">
        <v>0</v>
      </c>
      <c r="G262" s="27" t="s">
        <v>166</v>
      </c>
      <c r="H262" s="29">
        <v>324500</v>
      </c>
    </row>
    <row r="263" s="12" customFormat="1" ht="14.25" spans="1:8">
      <c r="A263" s="27" t="s">
        <v>209</v>
      </c>
      <c r="B263" s="27" t="s">
        <v>166</v>
      </c>
      <c r="C263" s="27" t="s">
        <v>166</v>
      </c>
      <c r="D263" s="28" t="s">
        <v>279</v>
      </c>
      <c r="E263" s="29">
        <v>0</v>
      </c>
      <c r="F263" s="29">
        <v>0</v>
      </c>
      <c r="G263" s="27" t="s">
        <v>298</v>
      </c>
      <c r="H263" s="29">
        <v>324500</v>
      </c>
    </row>
    <row r="264" s="12" customFormat="1" ht="14.25" spans="1:8">
      <c r="A264" s="27" t="s">
        <v>209</v>
      </c>
      <c r="B264" s="27" t="s">
        <v>166</v>
      </c>
      <c r="C264" s="27" t="s">
        <v>166</v>
      </c>
      <c r="D264" s="28" t="s">
        <v>280</v>
      </c>
      <c r="E264" s="29">
        <v>324500</v>
      </c>
      <c r="F264" s="29">
        <v>0</v>
      </c>
      <c r="G264" s="27" t="s">
        <v>166</v>
      </c>
      <c r="H264" s="29">
        <v>324500</v>
      </c>
    </row>
    <row r="265" s="12" customFormat="1" ht="14.25" spans="1:8">
      <c r="A265" s="27" t="s">
        <v>215</v>
      </c>
      <c r="B265" s="27" t="s">
        <v>166</v>
      </c>
      <c r="C265" s="27" t="s">
        <v>166</v>
      </c>
      <c r="D265" s="28" t="s">
        <v>279</v>
      </c>
      <c r="E265" s="29">
        <v>0</v>
      </c>
      <c r="F265" s="29">
        <v>0</v>
      </c>
      <c r="G265" s="27" t="s">
        <v>298</v>
      </c>
      <c r="H265" s="29">
        <v>324500</v>
      </c>
    </row>
    <row r="266" s="12" customFormat="1" ht="14.25" spans="1:8">
      <c r="A266" s="27" t="s">
        <v>215</v>
      </c>
      <c r="B266" s="27" t="s">
        <v>166</v>
      </c>
      <c r="C266" s="27" t="s">
        <v>166</v>
      </c>
      <c r="D266" s="28" t="s">
        <v>280</v>
      </c>
      <c r="E266" s="29">
        <v>324500</v>
      </c>
      <c r="F266" s="29">
        <v>0</v>
      </c>
      <c r="G266" s="27" t="s">
        <v>166</v>
      </c>
      <c r="H266" s="29">
        <v>324500</v>
      </c>
    </row>
    <row r="267" s="12" customFormat="1" ht="14.25" spans="1:8">
      <c r="A267" s="27" t="s">
        <v>222</v>
      </c>
      <c r="B267" s="27" t="s">
        <v>166</v>
      </c>
      <c r="C267" s="27" t="s">
        <v>166</v>
      </c>
      <c r="D267" s="28" t="s">
        <v>279</v>
      </c>
      <c r="E267" s="29">
        <v>0</v>
      </c>
      <c r="F267" s="29">
        <v>0</v>
      </c>
      <c r="G267" s="27" t="s">
        <v>298</v>
      </c>
      <c r="H267" s="29">
        <v>324500</v>
      </c>
    </row>
    <row r="268" s="12" customFormat="1" ht="14.25" spans="1:8">
      <c r="A268" s="27" t="s">
        <v>222</v>
      </c>
      <c r="B268" s="27" t="s">
        <v>166</v>
      </c>
      <c r="C268" s="27" t="s">
        <v>166</v>
      </c>
      <c r="D268" s="28" t="s">
        <v>280</v>
      </c>
      <c r="E268" s="29">
        <v>324500</v>
      </c>
      <c r="F268" s="29">
        <v>0</v>
      </c>
      <c r="G268" s="27" t="s">
        <v>166</v>
      </c>
      <c r="H268" s="29">
        <v>324500</v>
      </c>
    </row>
    <row r="269" s="12" customFormat="1" ht="14.25" spans="1:8">
      <c r="A269" s="27" t="s">
        <v>229</v>
      </c>
      <c r="B269" s="27" t="s">
        <v>166</v>
      </c>
      <c r="C269" s="27" t="s">
        <v>166</v>
      </c>
      <c r="D269" s="28" t="s">
        <v>279</v>
      </c>
      <c r="E269" s="29">
        <v>0</v>
      </c>
      <c r="F269" s="29">
        <v>0</v>
      </c>
      <c r="G269" s="27" t="s">
        <v>298</v>
      </c>
      <c r="H269" s="29">
        <v>324500</v>
      </c>
    </row>
    <row r="270" s="12" customFormat="1" ht="14.25" spans="1:8">
      <c r="A270" s="27" t="s">
        <v>229</v>
      </c>
      <c r="B270" s="27" t="s">
        <v>166</v>
      </c>
      <c r="C270" s="27" t="s">
        <v>166</v>
      </c>
      <c r="D270" s="28" t="s">
        <v>280</v>
      </c>
      <c r="E270" s="29">
        <v>324500</v>
      </c>
      <c r="F270" s="29">
        <v>0</v>
      </c>
      <c r="G270" s="27" t="s">
        <v>166</v>
      </c>
      <c r="H270" s="29">
        <v>324500</v>
      </c>
    </row>
    <row r="271" s="12" customFormat="1" ht="14.25" spans="1:8">
      <c r="A271" s="27" t="s">
        <v>233</v>
      </c>
      <c r="B271" s="27" t="s">
        <v>291</v>
      </c>
      <c r="C271" s="27" t="s">
        <v>299</v>
      </c>
      <c r="D271" s="28" t="s">
        <v>300</v>
      </c>
      <c r="E271" s="29">
        <v>0</v>
      </c>
      <c r="F271" s="29">
        <v>324500</v>
      </c>
      <c r="G271" s="27" t="s">
        <v>274</v>
      </c>
      <c r="H271" s="29">
        <v>0</v>
      </c>
    </row>
    <row r="272" s="12" customFormat="1" ht="14.25" spans="1:8">
      <c r="A272" s="27" t="s">
        <v>233</v>
      </c>
      <c r="B272" s="27" t="s">
        <v>166</v>
      </c>
      <c r="C272" s="27" t="s">
        <v>166</v>
      </c>
      <c r="D272" s="28" t="s">
        <v>279</v>
      </c>
      <c r="E272" s="29">
        <v>0</v>
      </c>
      <c r="F272" s="29">
        <v>324500</v>
      </c>
      <c r="G272" s="27" t="s">
        <v>274</v>
      </c>
      <c r="H272" s="29">
        <v>0</v>
      </c>
    </row>
    <row r="273" s="12" customFormat="1" ht="14.25" spans="1:8">
      <c r="A273" s="27" t="s">
        <v>233</v>
      </c>
      <c r="B273" s="27" t="s">
        <v>166</v>
      </c>
      <c r="C273" s="27" t="s">
        <v>166</v>
      </c>
      <c r="D273" s="28" t="s">
        <v>280</v>
      </c>
      <c r="E273" s="29">
        <v>324500</v>
      </c>
      <c r="F273" s="29">
        <v>324500</v>
      </c>
      <c r="G273" s="27" t="s">
        <v>166</v>
      </c>
      <c r="H273" s="29">
        <v>0</v>
      </c>
    </row>
    <row r="275" ht="20.25" spans="1:8">
      <c r="A275" s="15" t="s">
        <v>266</v>
      </c>
      <c r="B275" s="15"/>
      <c r="C275" s="15"/>
      <c r="D275" s="15"/>
      <c r="E275" s="15"/>
      <c r="F275" s="15"/>
      <c r="G275" s="15"/>
      <c r="H275" s="15"/>
    </row>
    <row r="276" ht="14.25" spans="1:8">
      <c r="A276" s="16" t="s">
        <v>305</v>
      </c>
      <c r="B276" s="16"/>
      <c r="C276" s="16"/>
      <c r="D276" s="16"/>
      <c r="E276" s="16"/>
      <c r="F276" s="16"/>
      <c r="G276" s="16"/>
      <c r="H276" s="16"/>
    </row>
    <row r="277" ht="14.25" spans="1:8">
      <c r="A277" s="17" t="s">
        <v>268</v>
      </c>
      <c r="B277" s="17" t="s">
        <v>269</v>
      </c>
      <c r="C277" s="17" t="s">
        <v>270</v>
      </c>
      <c r="D277" s="17" t="s">
        <v>131</v>
      </c>
      <c r="E277" s="17" t="s">
        <v>133</v>
      </c>
      <c r="F277" s="17" t="s">
        <v>134</v>
      </c>
      <c r="G277" s="17" t="s">
        <v>271</v>
      </c>
      <c r="H277" s="17" t="s">
        <v>272</v>
      </c>
    </row>
    <row r="278" ht="14.25" spans="1:8">
      <c r="A278" s="19" t="s">
        <v>158</v>
      </c>
      <c r="B278" s="19" t="s">
        <v>166</v>
      </c>
      <c r="C278" s="19" t="s">
        <v>166</v>
      </c>
      <c r="D278" s="21" t="s">
        <v>273</v>
      </c>
      <c r="E278" s="20">
        <v>0</v>
      </c>
      <c r="F278" s="20">
        <v>0</v>
      </c>
      <c r="G278" s="19" t="s">
        <v>274</v>
      </c>
      <c r="H278" s="20">
        <v>0</v>
      </c>
    </row>
    <row r="279" ht="14.25" spans="1:8">
      <c r="A279" s="19" t="s">
        <v>158</v>
      </c>
      <c r="B279" s="19" t="s">
        <v>166</v>
      </c>
      <c r="C279" s="19" t="s">
        <v>166</v>
      </c>
      <c r="D279" s="21" t="s">
        <v>279</v>
      </c>
      <c r="E279" s="20">
        <v>0</v>
      </c>
      <c r="F279" s="20">
        <v>0</v>
      </c>
      <c r="G279" s="19" t="s">
        <v>274</v>
      </c>
      <c r="H279" s="20">
        <v>0</v>
      </c>
    </row>
    <row r="280" ht="14.25" spans="1:8">
      <c r="A280" s="19" t="s">
        <v>158</v>
      </c>
      <c r="B280" s="19" t="s">
        <v>166</v>
      </c>
      <c r="C280" s="19" t="s">
        <v>166</v>
      </c>
      <c r="D280" s="21" t="s">
        <v>280</v>
      </c>
      <c r="E280" s="20">
        <v>0</v>
      </c>
      <c r="F280" s="20">
        <v>0</v>
      </c>
      <c r="G280" s="19" t="s">
        <v>166</v>
      </c>
      <c r="H280" s="20">
        <v>0</v>
      </c>
    </row>
    <row r="281" ht="14.25" spans="1:8">
      <c r="A281" s="19" t="s">
        <v>180</v>
      </c>
      <c r="B281" s="19" t="s">
        <v>166</v>
      </c>
      <c r="C281" s="19" t="s">
        <v>166</v>
      </c>
      <c r="D281" s="21" t="s">
        <v>279</v>
      </c>
      <c r="E281" s="20">
        <v>0</v>
      </c>
      <c r="F281" s="20">
        <v>0</v>
      </c>
      <c r="G281" s="19" t="s">
        <v>274</v>
      </c>
      <c r="H281" s="20">
        <v>0</v>
      </c>
    </row>
    <row r="282" ht="14.25" spans="1:8">
      <c r="A282" s="19" t="s">
        <v>180</v>
      </c>
      <c r="B282" s="19" t="s">
        <v>166</v>
      </c>
      <c r="C282" s="19" t="s">
        <v>166</v>
      </c>
      <c r="D282" s="21" t="s">
        <v>280</v>
      </c>
      <c r="E282" s="20">
        <v>0</v>
      </c>
      <c r="F282" s="20">
        <v>0</v>
      </c>
      <c r="G282" s="19" t="s">
        <v>166</v>
      </c>
      <c r="H282" s="20">
        <v>0</v>
      </c>
    </row>
    <row r="283" ht="14.25" spans="1:8">
      <c r="A283" s="19" t="s">
        <v>162</v>
      </c>
      <c r="B283" s="19" t="s">
        <v>166</v>
      </c>
      <c r="C283" s="19" t="s">
        <v>166</v>
      </c>
      <c r="D283" s="21" t="s">
        <v>279</v>
      </c>
      <c r="E283" s="20">
        <v>0</v>
      </c>
      <c r="F283" s="20">
        <v>0</v>
      </c>
      <c r="G283" s="19" t="s">
        <v>274</v>
      </c>
      <c r="H283" s="20">
        <v>0</v>
      </c>
    </row>
    <row r="284" ht="14.25" spans="1:8">
      <c r="A284" s="19" t="s">
        <v>162</v>
      </c>
      <c r="B284" s="19" t="s">
        <v>166</v>
      </c>
      <c r="C284" s="19" t="s">
        <v>166</v>
      </c>
      <c r="D284" s="21" t="s">
        <v>280</v>
      </c>
      <c r="E284" s="20">
        <v>0</v>
      </c>
      <c r="F284" s="20">
        <v>0</v>
      </c>
      <c r="G284" s="19" t="s">
        <v>166</v>
      </c>
      <c r="H284" s="20">
        <v>0</v>
      </c>
    </row>
    <row r="285" ht="14.25" spans="1:8">
      <c r="A285" s="19" t="s">
        <v>172</v>
      </c>
      <c r="B285" s="19" t="s">
        <v>166</v>
      </c>
      <c r="C285" s="19" t="s">
        <v>166</v>
      </c>
      <c r="D285" s="21" t="s">
        <v>279</v>
      </c>
      <c r="E285" s="20">
        <v>0</v>
      </c>
      <c r="F285" s="20">
        <v>0</v>
      </c>
      <c r="G285" s="19" t="s">
        <v>274</v>
      </c>
      <c r="H285" s="20">
        <v>0</v>
      </c>
    </row>
    <row r="286" ht="14.25" spans="1:8">
      <c r="A286" s="19" t="s">
        <v>172</v>
      </c>
      <c r="B286" s="19" t="s">
        <v>166</v>
      </c>
      <c r="C286" s="19" t="s">
        <v>166</v>
      </c>
      <c r="D286" s="21" t="s">
        <v>280</v>
      </c>
      <c r="E286" s="20">
        <v>0</v>
      </c>
      <c r="F286" s="20">
        <v>0</v>
      </c>
      <c r="G286" s="19" t="s">
        <v>166</v>
      </c>
      <c r="H286" s="20">
        <v>0</v>
      </c>
    </row>
    <row r="287" ht="14.25" spans="1:8">
      <c r="A287" s="19" t="s">
        <v>187</v>
      </c>
      <c r="B287" s="19" t="s">
        <v>166</v>
      </c>
      <c r="C287" s="19" t="s">
        <v>166</v>
      </c>
      <c r="D287" s="21" t="s">
        <v>279</v>
      </c>
      <c r="E287" s="20">
        <v>0</v>
      </c>
      <c r="F287" s="20">
        <v>0</v>
      </c>
      <c r="G287" s="19" t="s">
        <v>274</v>
      </c>
      <c r="H287" s="20">
        <v>0</v>
      </c>
    </row>
    <row r="288" ht="14.25" spans="1:8">
      <c r="A288" s="19" t="s">
        <v>187</v>
      </c>
      <c r="B288" s="19" t="s">
        <v>166</v>
      </c>
      <c r="C288" s="19" t="s">
        <v>166</v>
      </c>
      <c r="D288" s="21" t="s">
        <v>280</v>
      </c>
      <c r="E288" s="20">
        <v>0</v>
      </c>
      <c r="F288" s="20">
        <v>0</v>
      </c>
      <c r="G288" s="19" t="s">
        <v>166</v>
      </c>
      <c r="H288" s="20">
        <v>0</v>
      </c>
    </row>
    <row r="289" ht="14.25" spans="1:8">
      <c r="A289" s="19" t="s">
        <v>190</v>
      </c>
      <c r="B289" s="19" t="s">
        <v>166</v>
      </c>
      <c r="C289" s="19" t="s">
        <v>166</v>
      </c>
      <c r="D289" s="21" t="s">
        <v>279</v>
      </c>
      <c r="E289" s="20">
        <v>0</v>
      </c>
      <c r="F289" s="20">
        <v>0</v>
      </c>
      <c r="G289" s="19" t="s">
        <v>274</v>
      </c>
      <c r="H289" s="20">
        <v>0</v>
      </c>
    </row>
    <row r="290" ht="14.25" spans="1:8">
      <c r="A290" s="19" t="s">
        <v>190</v>
      </c>
      <c r="B290" s="19" t="s">
        <v>166</v>
      </c>
      <c r="C290" s="19" t="s">
        <v>166</v>
      </c>
      <c r="D290" s="21" t="s">
        <v>280</v>
      </c>
      <c r="E290" s="20">
        <v>0</v>
      </c>
      <c r="F290" s="20">
        <v>0</v>
      </c>
      <c r="G290" s="19" t="s">
        <v>166</v>
      </c>
      <c r="H290" s="20">
        <v>0</v>
      </c>
    </row>
    <row r="291" ht="14.25" spans="1:8">
      <c r="A291" s="19" t="s">
        <v>197</v>
      </c>
      <c r="B291" s="19" t="s">
        <v>166</v>
      </c>
      <c r="C291" s="19" t="s">
        <v>166</v>
      </c>
      <c r="D291" s="21" t="s">
        <v>279</v>
      </c>
      <c r="E291" s="20">
        <v>0</v>
      </c>
      <c r="F291" s="20">
        <v>0</v>
      </c>
      <c r="G291" s="19" t="s">
        <v>274</v>
      </c>
      <c r="H291" s="20">
        <v>0</v>
      </c>
    </row>
    <row r="292" ht="14.25" spans="1:8">
      <c r="A292" s="19" t="s">
        <v>197</v>
      </c>
      <c r="B292" s="19" t="s">
        <v>166</v>
      </c>
      <c r="C292" s="19" t="s">
        <v>166</v>
      </c>
      <c r="D292" s="21" t="s">
        <v>280</v>
      </c>
      <c r="E292" s="20">
        <v>0</v>
      </c>
      <c r="F292" s="20">
        <v>0</v>
      </c>
      <c r="G292" s="19" t="s">
        <v>166</v>
      </c>
      <c r="H292" s="20">
        <v>0</v>
      </c>
    </row>
    <row r="293" ht="14.25" spans="1:8">
      <c r="A293" s="19" t="s">
        <v>209</v>
      </c>
      <c r="B293" s="19" t="s">
        <v>166</v>
      </c>
      <c r="C293" s="19" t="s">
        <v>166</v>
      </c>
      <c r="D293" s="21" t="s">
        <v>279</v>
      </c>
      <c r="E293" s="20">
        <v>0</v>
      </c>
      <c r="F293" s="20">
        <v>0</v>
      </c>
      <c r="G293" s="19" t="s">
        <v>274</v>
      </c>
      <c r="H293" s="20">
        <v>0</v>
      </c>
    </row>
    <row r="294" ht="14.25" spans="1:8">
      <c r="A294" s="19" t="s">
        <v>209</v>
      </c>
      <c r="B294" s="19" t="s">
        <v>166</v>
      </c>
      <c r="C294" s="19" t="s">
        <v>166</v>
      </c>
      <c r="D294" s="21" t="s">
        <v>280</v>
      </c>
      <c r="E294" s="20">
        <v>0</v>
      </c>
      <c r="F294" s="20">
        <v>0</v>
      </c>
      <c r="G294" s="19" t="s">
        <v>166</v>
      </c>
      <c r="H294" s="20">
        <v>0</v>
      </c>
    </row>
    <row r="295" ht="14.25" spans="1:8">
      <c r="A295" s="19" t="s">
        <v>215</v>
      </c>
      <c r="B295" s="19" t="s">
        <v>166</v>
      </c>
      <c r="C295" s="19" t="s">
        <v>166</v>
      </c>
      <c r="D295" s="21" t="s">
        <v>279</v>
      </c>
      <c r="E295" s="20">
        <v>0</v>
      </c>
      <c r="F295" s="20">
        <v>0</v>
      </c>
      <c r="G295" s="19" t="s">
        <v>274</v>
      </c>
      <c r="H295" s="20">
        <v>0</v>
      </c>
    </row>
    <row r="296" ht="14.25" spans="1:8">
      <c r="A296" s="19" t="s">
        <v>215</v>
      </c>
      <c r="B296" s="19" t="s">
        <v>166</v>
      </c>
      <c r="C296" s="19" t="s">
        <v>166</v>
      </c>
      <c r="D296" s="21" t="s">
        <v>280</v>
      </c>
      <c r="E296" s="20">
        <v>0</v>
      </c>
      <c r="F296" s="20">
        <v>0</v>
      </c>
      <c r="G296" s="19" t="s">
        <v>166</v>
      </c>
      <c r="H296" s="20">
        <v>0</v>
      </c>
    </row>
    <row r="297" ht="14.25" spans="1:8">
      <c r="A297" s="19" t="s">
        <v>222</v>
      </c>
      <c r="B297" s="19" t="s">
        <v>166</v>
      </c>
      <c r="C297" s="19" t="s">
        <v>166</v>
      </c>
      <c r="D297" s="21" t="s">
        <v>279</v>
      </c>
      <c r="E297" s="20">
        <v>0</v>
      </c>
      <c r="F297" s="20">
        <v>0</v>
      </c>
      <c r="G297" s="19" t="s">
        <v>274</v>
      </c>
      <c r="H297" s="20">
        <v>0</v>
      </c>
    </row>
    <row r="298" ht="14.25" spans="1:8">
      <c r="A298" s="19" t="s">
        <v>222</v>
      </c>
      <c r="B298" s="19" t="s">
        <v>166</v>
      </c>
      <c r="C298" s="19" t="s">
        <v>166</v>
      </c>
      <c r="D298" s="21" t="s">
        <v>280</v>
      </c>
      <c r="E298" s="20">
        <v>0</v>
      </c>
      <c r="F298" s="20">
        <v>0</v>
      </c>
      <c r="G298" s="19" t="s">
        <v>166</v>
      </c>
      <c r="H298" s="20">
        <v>0</v>
      </c>
    </row>
    <row r="299" ht="14.25" spans="1:8">
      <c r="A299" s="19" t="s">
        <v>229</v>
      </c>
      <c r="B299" s="19" t="s">
        <v>166</v>
      </c>
      <c r="C299" s="19" t="s">
        <v>166</v>
      </c>
      <c r="D299" s="21" t="s">
        <v>279</v>
      </c>
      <c r="E299" s="20">
        <v>0</v>
      </c>
      <c r="F299" s="20">
        <v>0</v>
      </c>
      <c r="G299" s="19" t="s">
        <v>274</v>
      </c>
      <c r="H299" s="20">
        <v>0</v>
      </c>
    </row>
    <row r="300" ht="14.25" spans="1:8">
      <c r="A300" s="19" t="s">
        <v>229</v>
      </c>
      <c r="B300" s="19" t="s">
        <v>166</v>
      </c>
      <c r="C300" s="19" t="s">
        <v>166</v>
      </c>
      <c r="D300" s="21" t="s">
        <v>280</v>
      </c>
      <c r="E300" s="20">
        <v>0</v>
      </c>
      <c r="F300" s="20">
        <v>0</v>
      </c>
      <c r="G300" s="19" t="s">
        <v>166</v>
      </c>
      <c r="H300" s="20">
        <v>0</v>
      </c>
    </row>
    <row r="301" ht="14.25" spans="1:8">
      <c r="A301" s="19" t="s">
        <v>233</v>
      </c>
      <c r="B301" s="19" t="s">
        <v>291</v>
      </c>
      <c r="C301" s="19" t="s">
        <v>292</v>
      </c>
      <c r="D301" s="21" t="s">
        <v>293</v>
      </c>
      <c r="E301" s="20">
        <v>0</v>
      </c>
      <c r="F301" s="20">
        <v>9394500</v>
      </c>
      <c r="G301" s="19" t="s">
        <v>276</v>
      </c>
      <c r="H301" s="20">
        <v>9394500</v>
      </c>
    </row>
    <row r="302" ht="14.25" spans="1:8">
      <c r="A302" s="19" t="s">
        <v>233</v>
      </c>
      <c r="B302" s="19" t="s">
        <v>291</v>
      </c>
      <c r="C302" s="19" t="s">
        <v>299</v>
      </c>
      <c r="D302" s="21" t="s">
        <v>300</v>
      </c>
      <c r="E302" s="20">
        <v>9394500</v>
      </c>
      <c r="F302" s="20">
        <v>0</v>
      </c>
      <c r="G302" s="19" t="s">
        <v>274</v>
      </c>
      <c r="H302" s="20">
        <v>0</v>
      </c>
    </row>
    <row r="303" ht="14.25" spans="1:8">
      <c r="A303" s="19" t="s">
        <v>233</v>
      </c>
      <c r="B303" s="19" t="s">
        <v>166</v>
      </c>
      <c r="C303" s="19" t="s">
        <v>166</v>
      </c>
      <c r="D303" s="21" t="s">
        <v>279</v>
      </c>
      <c r="E303" s="20">
        <v>9394500</v>
      </c>
      <c r="F303" s="20">
        <v>9394500</v>
      </c>
      <c r="G303" s="19" t="s">
        <v>274</v>
      </c>
      <c r="H303" s="20">
        <v>0</v>
      </c>
    </row>
    <row r="304" ht="14.25" spans="1:8">
      <c r="A304" s="19" t="s">
        <v>233</v>
      </c>
      <c r="B304" s="19" t="s">
        <v>166</v>
      </c>
      <c r="C304" s="19" t="s">
        <v>166</v>
      </c>
      <c r="D304" s="21" t="s">
        <v>280</v>
      </c>
      <c r="E304" s="20">
        <v>9394500</v>
      </c>
      <c r="F304" s="20">
        <v>9394500</v>
      </c>
      <c r="G304" s="19" t="s">
        <v>166</v>
      </c>
      <c r="H304" s="20">
        <v>0</v>
      </c>
    </row>
    <row r="305" spans="4:4">
      <c r="D305" s="13"/>
    </row>
    <row r="306" spans="4:4">
      <c r="D306" s="13"/>
    </row>
    <row r="307" ht="20.25" spans="1:8">
      <c r="A307" s="15" t="s">
        <v>266</v>
      </c>
      <c r="B307" s="15"/>
      <c r="C307" s="15"/>
      <c r="D307" s="15"/>
      <c r="E307" s="15"/>
      <c r="F307" s="15"/>
      <c r="G307" s="15"/>
      <c r="H307" s="15"/>
    </row>
    <row r="308" ht="14.25" spans="1:8">
      <c r="A308" s="16" t="s">
        <v>306</v>
      </c>
      <c r="B308" s="16"/>
      <c r="C308" s="16"/>
      <c r="D308" s="16"/>
      <c r="E308" s="16"/>
      <c r="F308" s="16"/>
      <c r="G308" s="16"/>
      <c r="H308" s="16"/>
    </row>
    <row r="309" ht="14.25" spans="1:8">
      <c r="A309" s="17" t="s">
        <v>268</v>
      </c>
      <c r="B309" s="17" t="s">
        <v>269</v>
      </c>
      <c r="C309" s="17" t="s">
        <v>270</v>
      </c>
      <c r="D309" s="17" t="s">
        <v>131</v>
      </c>
      <c r="E309" s="17" t="s">
        <v>133</v>
      </c>
      <c r="F309" s="17" t="s">
        <v>134</v>
      </c>
      <c r="G309" s="17" t="s">
        <v>271</v>
      </c>
      <c r="H309" s="17" t="s">
        <v>272</v>
      </c>
    </row>
    <row r="310" ht="14.25" spans="1:8">
      <c r="A310" s="19" t="s">
        <v>158</v>
      </c>
      <c r="B310" s="19" t="s">
        <v>166</v>
      </c>
      <c r="C310" s="19" t="s">
        <v>166</v>
      </c>
      <c r="D310" s="21" t="s">
        <v>273</v>
      </c>
      <c r="E310" s="20">
        <v>0</v>
      </c>
      <c r="F310" s="20">
        <v>0</v>
      </c>
      <c r="G310" s="19" t="s">
        <v>274</v>
      </c>
      <c r="H310" s="20">
        <v>0</v>
      </c>
    </row>
    <row r="311" ht="14.25" spans="1:8">
      <c r="A311" s="19" t="s">
        <v>158</v>
      </c>
      <c r="B311" s="19" t="s">
        <v>166</v>
      </c>
      <c r="C311" s="19" t="s">
        <v>166</v>
      </c>
      <c r="D311" s="21" t="s">
        <v>279</v>
      </c>
      <c r="E311" s="20">
        <v>0</v>
      </c>
      <c r="F311" s="20">
        <v>0</v>
      </c>
      <c r="G311" s="19" t="s">
        <v>274</v>
      </c>
      <c r="H311" s="20">
        <v>0</v>
      </c>
    </row>
    <row r="312" ht="14.25" spans="1:8">
      <c r="A312" s="19" t="s">
        <v>158</v>
      </c>
      <c r="B312" s="19" t="s">
        <v>166</v>
      </c>
      <c r="C312" s="19" t="s">
        <v>166</v>
      </c>
      <c r="D312" s="21" t="s">
        <v>280</v>
      </c>
      <c r="E312" s="20">
        <v>0</v>
      </c>
      <c r="F312" s="20">
        <v>0</v>
      </c>
      <c r="G312" s="19" t="s">
        <v>166</v>
      </c>
      <c r="H312" s="20">
        <v>0</v>
      </c>
    </row>
    <row r="313" ht="14.25" spans="1:8">
      <c r="A313" s="19" t="s">
        <v>180</v>
      </c>
      <c r="B313" s="19" t="s">
        <v>166</v>
      </c>
      <c r="C313" s="19" t="s">
        <v>166</v>
      </c>
      <c r="D313" s="21" t="s">
        <v>279</v>
      </c>
      <c r="E313" s="20">
        <v>0</v>
      </c>
      <c r="F313" s="20">
        <v>0</v>
      </c>
      <c r="G313" s="19" t="s">
        <v>274</v>
      </c>
      <c r="H313" s="20">
        <v>0</v>
      </c>
    </row>
    <row r="314" ht="14.25" spans="1:8">
      <c r="A314" s="19" t="s">
        <v>180</v>
      </c>
      <c r="B314" s="19" t="s">
        <v>166</v>
      </c>
      <c r="C314" s="19" t="s">
        <v>166</v>
      </c>
      <c r="D314" s="21" t="s">
        <v>280</v>
      </c>
      <c r="E314" s="20">
        <v>0</v>
      </c>
      <c r="F314" s="20">
        <v>0</v>
      </c>
      <c r="G314" s="19" t="s">
        <v>166</v>
      </c>
      <c r="H314" s="20">
        <v>0</v>
      </c>
    </row>
    <row r="315" ht="14.25" spans="1:8">
      <c r="A315" s="19" t="s">
        <v>162</v>
      </c>
      <c r="B315" s="19" t="s">
        <v>166</v>
      </c>
      <c r="C315" s="19" t="s">
        <v>166</v>
      </c>
      <c r="D315" s="21" t="s">
        <v>279</v>
      </c>
      <c r="E315" s="20">
        <v>0</v>
      </c>
      <c r="F315" s="20">
        <v>0</v>
      </c>
      <c r="G315" s="19" t="s">
        <v>274</v>
      </c>
      <c r="H315" s="20">
        <v>0</v>
      </c>
    </row>
    <row r="316" ht="14.25" spans="1:8">
      <c r="A316" s="19" t="s">
        <v>162</v>
      </c>
      <c r="B316" s="19" t="s">
        <v>166</v>
      </c>
      <c r="C316" s="19" t="s">
        <v>166</v>
      </c>
      <c r="D316" s="21" t="s">
        <v>280</v>
      </c>
      <c r="E316" s="20">
        <v>0</v>
      </c>
      <c r="F316" s="20">
        <v>0</v>
      </c>
      <c r="G316" s="19" t="s">
        <v>166</v>
      </c>
      <c r="H316" s="20">
        <v>0</v>
      </c>
    </row>
    <row r="317" ht="14.25" spans="1:8">
      <c r="A317" s="19" t="s">
        <v>172</v>
      </c>
      <c r="B317" s="19" t="s">
        <v>166</v>
      </c>
      <c r="C317" s="19" t="s">
        <v>166</v>
      </c>
      <c r="D317" s="21" t="s">
        <v>279</v>
      </c>
      <c r="E317" s="20">
        <v>0</v>
      </c>
      <c r="F317" s="20">
        <v>0</v>
      </c>
      <c r="G317" s="19" t="s">
        <v>274</v>
      </c>
      <c r="H317" s="20">
        <v>0</v>
      </c>
    </row>
    <row r="318" ht="14.25" spans="1:8">
      <c r="A318" s="19" t="s">
        <v>172</v>
      </c>
      <c r="B318" s="19" t="s">
        <v>166</v>
      </c>
      <c r="C318" s="19" t="s">
        <v>166</v>
      </c>
      <c r="D318" s="21" t="s">
        <v>280</v>
      </c>
      <c r="E318" s="20">
        <v>0</v>
      </c>
      <c r="F318" s="20">
        <v>0</v>
      </c>
      <c r="G318" s="19" t="s">
        <v>166</v>
      </c>
      <c r="H318" s="20">
        <v>0</v>
      </c>
    </row>
    <row r="319" ht="14.25" spans="1:8">
      <c r="A319" s="19" t="s">
        <v>187</v>
      </c>
      <c r="B319" s="19" t="s">
        <v>166</v>
      </c>
      <c r="C319" s="19" t="s">
        <v>166</v>
      </c>
      <c r="D319" s="21" t="s">
        <v>279</v>
      </c>
      <c r="E319" s="20">
        <v>0</v>
      </c>
      <c r="F319" s="20">
        <v>0</v>
      </c>
      <c r="G319" s="19" t="s">
        <v>274</v>
      </c>
      <c r="H319" s="20">
        <v>0</v>
      </c>
    </row>
    <row r="320" ht="14.25" spans="1:8">
      <c r="A320" s="19" t="s">
        <v>187</v>
      </c>
      <c r="B320" s="19" t="s">
        <v>166</v>
      </c>
      <c r="C320" s="19" t="s">
        <v>166</v>
      </c>
      <c r="D320" s="21" t="s">
        <v>280</v>
      </c>
      <c r="E320" s="20">
        <v>0</v>
      </c>
      <c r="F320" s="20">
        <v>0</v>
      </c>
      <c r="G320" s="19" t="s">
        <v>166</v>
      </c>
      <c r="H320" s="20">
        <v>0</v>
      </c>
    </row>
    <row r="321" ht="14.25" spans="1:8">
      <c r="A321" s="19" t="s">
        <v>190</v>
      </c>
      <c r="B321" s="19" t="s">
        <v>166</v>
      </c>
      <c r="C321" s="19" t="s">
        <v>166</v>
      </c>
      <c r="D321" s="21" t="s">
        <v>279</v>
      </c>
      <c r="E321" s="20">
        <v>0</v>
      </c>
      <c r="F321" s="20">
        <v>0</v>
      </c>
      <c r="G321" s="19" t="s">
        <v>274</v>
      </c>
      <c r="H321" s="20">
        <v>0</v>
      </c>
    </row>
    <row r="322" ht="14.25" spans="1:8">
      <c r="A322" s="19" t="s">
        <v>190</v>
      </c>
      <c r="B322" s="19" t="s">
        <v>166</v>
      </c>
      <c r="C322" s="19" t="s">
        <v>166</v>
      </c>
      <c r="D322" s="21" t="s">
        <v>280</v>
      </c>
      <c r="E322" s="20">
        <v>0</v>
      </c>
      <c r="F322" s="20">
        <v>0</v>
      </c>
      <c r="G322" s="19" t="s">
        <v>166</v>
      </c>
      <c r="H322" s="20">
        <v>0</v>
      </c>
    </row>
    <row r="323" ht="14.25" spans="1:8">
      <c r="A323" s="19" t="s">
        <v>197</v>
      </c>
      <c r="B323" s="19" t="s">
        <v>166</v>
      </c>
      <c r="C323" s="19" t="s">
        <v>166</v>
      </c>
      <c r="D323" s="21" t="s">
        <v>279</v>
      </c>
      <c r="E323" s="20">
        <v>0</v>
      </c>
      <c r="F323" s="20">
        <v>0</v>
      </c>
      <c r="G323" s="19" t="s">
        <v>274</v>
      </c>
      <c r="H323" s="20">
        <v>0</v>
      </c>
    </row>
    <row r="324" ht="14.25" spans="1:8">
      <c r="A324" s="19" t="s">
        <v>197</v>
      </c>
      <c r="B324" s="19" t="s">
        <v>166</v>
      </c>
      <c r="C324" s="19" t="s">
        <v>166</v>
      </c>
      <c r="D324" s="21" t="s">
        <v>280</v>
      </c>
      <c r="E324" s="20">
        <v>0</v>
      </c>
      <c r="F324" s="20">
        <v>0</v>
      </c>
      <c r="G324" s="19" t="s">
        <v>166</v>
      </c>
      <c r="H324" s="20">
        <v>0</v>
      </c>
    </row>
    <row r="325" ht="14.25" spans="1:8">
      <c r="A325" s="19" t="s">
        <v>209</v>
      </c>
      <c r="B325" s="19" t="s">
        <v>166</v>
      </c>
      <c r="C325" s="19" t="s">
        <v>166</v>
      </c>
      <c r="D325" s="21" t="s">
        <v>279</v>
      </c>
      <c r="E325" s="20">
        <v>0</v>
      </c>
      <c r="F325" s="20">
        <v>0</v>
      </c>
      <c r="G325" s="19" t="s">
        <v>274</v>
      </c>
      <c r="H325" s="20">
        <v>0</v>
      </c>
    </row>
    <row r="326" ht="14.25" spans="1:8">
      <c r="A326" s="19" t="s">
        <v>209</v>
      </c>
      <c r="B326" s="19" t="s">
        <v>166</v>
      </c>
      <c r="C326" s="19" t="s">
        <v>166</v>
      </c>
      <c r="D326" s="21" t="s">
        <v>280</v>
      </c>
      <c r="E326" s="20">
        <v>0</v>
      </c>
      <c r="F326" s="20">
        <v>0</v>
      </c>
      <c r="G326" s="19" t="s">
        <v>166</v>
      </c>
      <c r="H326" s="20">
        <v>0</v>
      </c>
    </row>
    <row r="327" ht="14.25" spans="1:8">
      <c r="A327" s="19" t="s">
        <v>215</v>
      </c>
      <c r="B327" s="19" t="s">
        <v>166</v>
      </c>
      <c r="C327" s="19" t="s">
        <v>166</v>
      </c>
      <c r="D327" s="21" t="s">
        <v>279</v>
      </c>
      <c r="E327" s="20">
        <v>0</v>
      </c>
      <c r="F327" s="20">
        <v>0</v>
      </c>
      <c r="G327" s="19" t="s">
        <v>274</v>
      </c>
      <c r="H327" s="20">
        <v>0</v>
      </c>
    </row>
    <row r="328" ht="14.25" spans="1:8">
      <c r="A328" s="19" t="s">
        <v>215</v>
      </c>
      <c r="B328" s="19" t="s">
        <v>166</v>
      </c>
      <c r="C328" s="19" t="s">
        <v>166</v>
      </c>
      <c r="D328" s="21" t="s">
        <v>280</v>
      </c>
      <c r="E328" s="20">
        <v>0</v>
      </c>
      <c r="F328" s="20">
        <v>0</v>
      </c>
      <c r="G328" s="19" t="s">
        <v>166</v>
      </c>
      <c r="H328" s="20">
        <v>0</v>
      </c>
    </row>
    <row r="329" ht="14.25" spans="1:8">
      <c r="A329" s="19" t="s">
        <v>222</v>
      </c>
      <c r="B329" s="19" t="s">
        <v>166</v>
      </c>
      <c r="C329" s="19" t="s">
        <v>166</v>
      </c>
      <c r="D329" s="21" t="s">
        <v>279</v>
      </c>
      <c r="E329" s="20">
        <v>0</v>
      </c>
      <c r="F329" s="20">
        <v>0</v>
      </c>
      <c r="G329" s="19" t="s">
        <v>274</v>
      </c>
      <c r="H329" s="20">
        <v>0</v>
      </c>
    </row>
    <row r="330" ht="14.25" spans="1:8">
      <c r="A330" s="19" t="s">
        <v>222</v>
      </c>
      <c r="B330" s="19" t="s">
        <v>166</v>
      </c>
      <c r="C330" s="19" t="s">
        <v>166</v>
      </c>
      <c r="D330" s="21" t="s">
        <v>280</v>
      </c>
      <c r="E330" s="20">
        <v>0</v>
      </c>
      <c r="F330" s="20">
        <v>0</v>
      </c>
      <c r="G330" s="19" t="s">
        <v>166</v>
      </c>
      <c r="H330" s="20">
        <v>0</v>
      </c>
    </row>
    <row r="331" ht="14.25" spans="1:8">
      <c r="A331" s="19" t="s">
        <v>229</v>
      </c>
      <c r="B331" s="19" t="s">
        <v>166</v>
      </c>
      <c r="C331" s="19" t="s">
        <v>166</v>
      </c>
      <c r="D331" s="21" t="s">
        <v>279</v>
      </c>
      <c r="E331" s="20">
        <v>0</v>
      </c>
      <c r="F331" s="20">
        <v>0</v>
      </c>
      <c r="G331" s="19" t="s">
        <v>274</v>
      </c>
      <c r="H331" s="20">
        <v>0</v>
      </c>
    </row>
    <row r="332" ht="14.25" spans="1:8">
      <c r="A332" s="19" t="s">
        <v>229</v>
      </c>
      <c r="B332" s="19" t="s">
        <v>166</v>
      </c>
      <c r="C332" s="19" t="s">
        <v>166</v>
      </c>
      <c r="D332" s="21" t="s">
        <v>280</v>
      </c>
      <c r="E332" s="20">
        <v>0</v>
      </c>
      <c r="F332" s="20">
        <v>0</v>
      </c>
      <c r="G332" s="19" t="s">
        <v>166</v>
      </c>
      <c r="H332" s="20">
        <v>0</v>
      </c>
    </row>
    <row r="333" ht="14.25" spans="1:8">
      <c r="A333" s="19" t="s">
        <v>233</v>
      </c>
      <c r="B333" s="19" t="s">
        <v>291</v>
      </c>
      <c r="C333" s="19" t="s">
        <v>292</v>
      </c>
      <c r="D333" s="21" t="s">
        <v>293</v>
      </c>
      <c r="E333" s="20">
        <v>0</v>
      </c>
      <c r="F333" s="20">
        <v>525500</v>
      </c>
      <c r="G333" s="19" t="s">
        <v>276</v>
      </c>
      <c r="H333" s="20">
        <v>525500</v>
      </c>
    </row>
    <row r="334" ht="14.25" spans="1:8">
      <c r="A334" s="19" t="s">
        <v>233</v>
      </c>
      <c r="B334" s="19" t="s">
        <v>291</v>
      </c>
      <c r="C334" s="19" t="s">
        <v>299</v>
      </c>
      <c r="D334" s="21" t="s">
        <v>300</v>
      </c>
      <c r="E334" s="20">
        <v>525500</v>
      </c>
      <c r="F334" s="20">
        <v>0</v>
      </c>
      <c r="G334" s="19" t="s">
        <v>274</v>
      </c>
      <c r="H334" s="20">
        <v>0</v>
      </c>
    </row>
    <row r="335" ht="14.25" spans="1:8">
      <c r="A335" s="19" t="s">
        <v>233</v>
      </c>
      <c r="B335" s="19" t="s">
        <v>166</v>
      </c>
      <c r="C335" s="19" t="s">
        <v>166</v>
      </c>
      <c r="D335" s="21" t="s">
        <v>279</v>
      </c>
      <c r="E335" s="20">
        <v>525500</v>
      </c>
      <c r="F335" s="20">
        <v>525500</v>
      </c>
      <c r="G335" s="19" t="s">
        <v>274</v>
      </c>
      <c r="H335" s="20">
        <v>0</v>
      </c>
    </row>
    <row r="336" ht="14.25" spans="1:8">
      <c r="A336" s="19" t="s">
        <v>233</v>
      </c>
      <c r="B336" s="19" t="s">
        <v>166</v>
      </c>
      <c r="C336" s="19" t="s">
        <v>166</v>
      </c>
      <c r="D336" s="21" t="s">
        <v>280</v>
      </c>
      <c r="E336" s="20">
        <v>525500</v>
      </c>
      <c r="F336" s="20">
        <v>525500</v>
      </c>
      <c r="G336" s="19" t="s">
        <v>166</v>
      </c>
      <c r="H336" s="20">
        <v>0</v>
      </c>
    </row>
    <row r="337" spans="4:4">
      <c r="D337" s="13"/>
    </row>
    <row r="338" spans="4:4">
      <c r="D338" s="13"/>
    </row>
    <row r="339" ht="20.25" spans="1:8">
      <c r="A339" s="15" t="s">
        <v>266</v>
      </c>
      <c r="B339" s="15"/>
      <c r="C339" s="15"/>
      <c r="D339" s="15"/>
      <c r="E339" s="15"/>
      <c r="F339" s="15"/>
      <c r="G339" s="15"/>
      <c r="H339" s="15"/>
    </row>
    <row r="340" ht="14.25" spans="1:8">
      <c r="A340" s="16" t="s">
        <v>307</v>
      </c>
      <c r="B340" s="16"/>
      <c r="C340" s="16"/>
      <c r="D340" s="16"/>
      <c r="E340" s="16"/>
      <c r="F340" s="16"/>
      <c r="G340" s="16"/>
      <c r="H340" s="16"/>
    </row>
    <row r="341" ht="14.25" spans="1:8">
      <c r="A341" s="17" t="s">
        <v>268</v>
      </c>
      <c r="B341" s="17" t="s">
        <v>269</v>
      </c>
      <c r="C341" s="17" t="s">
        <v>270</v>
      </c>
      <c r="D341" s="17" t="s">
        <v>131</v>
      </c>
      <c r="E341" s="17" t="s">
        <v>133</v>
      </c>
      <c r="F341" s="17" t="s">
        <v>134</v>
      </c>
      <c r="G341" s="17" t="s">
        <v>271</v>
      </c>
      <c r="H341" s="17" t="s">
        <v>272</v>
      </c>
    </row>
    <row r="342" ht="14.25" spans="1:8">
      <c r="A342" s="19" t="s">
        <v>158</v>
      </c>
      <c r="B342" s="19" t="s">
        <v>166</v>
      </c>
      <c r="C342" s="19" t="s">
        <v>166</v>
      </c>
      <c r="D342" s="21" t="s">
        <v>273</v>
      </c>
      <c r="E342" s="20">
        <v>0</v>
      </c>
      <c r="F342" s="20">
        <v>0</v>
      </c>
      <c r="G342" s="19" t="s">
        <v>274</v>
      </c>
      <c r="H342" s="20">
        <v>0</v>
      </c>
    </row>
    <row r="343" ht="14.25" spans="1:8">
      <c r="A343" s="19" t="s">
        <v>158</v>
      </c>
      <c r="B343" s="19" t="s">
        <v>166</v>
      </c>
      <c r="C343" s="19" t="s">
        <v>166</v>
      </c>
      <c r="D343" s="21" t="s">
        <v>279</v>
      </c>
      <c r="E343" s="20">
        <v>0</v>
      </c>
      <c r="F343" s="20">
        <v>0</v>
      </c>
      <c r="G343" s="19" t="s">
        <v>274</v>
      </c>
      <c r="H343" s="20">
        <v>0</v>
      </c>
    </row>
    <row r="344" ht="14.25" spans="1:8">
      <c r="A344" s="19" t="s">
        <v>158</v>
      </c>
      <c r="B344" s="19" t="s">
        <v>166</v>
      </c>
      <c r="C344" s="19" t="s">
        <v>166</v>
      </c>
      <c r="D344" s="21" t="s">
        <v>280</v>
      </c>
      <c r="E344" s="20">
        <v>0</v>
      </c>
      <c r="F344" s="20">
        <v>0</v>
      </c>
      <c r="G344" s="19" t="s">
        <v>166</v>
      </c>
      <c r="H344" s="20">
        <v>0</v>
      </c>
    </row>
    <row r="345" ht="14.25" spans="1:8">
      <c r="A345" s="19" t="s">
        <v>180</v>
      </c>
      <c r="B345" s="19" t="s">
        <v>166</v>
      </c>
      <c r="C345" s="19" t="s">
        <v>166</v>
      </c>
      <c r="D345" s="21" t="s">
        <v>279</v>
      </c>
      <c r="E345" s="20">
        <v>0</v>
      </c>
      <c r="F345" s="20">
        <v>0</v>
      </c>
      <c r="G345" s="19" t="s">
        <v>274</v>
      </c>
      <c r="H345" s="20">
        <v>0</v>
      </c>
    </row>
    <row r="346" ht="14.25" spans="1:8">
      <c r="A346" s="19" t="s">
        <v>180</v>
      </c>
      <c r="B346" s="19" t="s">
        <v>166</v>
      </c>
      <c r="C346" s="19" t="s">
        <v>166</v>
      </c>
      <c r="D346" s="21" t="s">
        <v>280</v>
      </c>
      <c r="E346" s="20">
        <v>0</v>
      </c>
      <c r="F346" s="20">
        <v>0</v>
      </c>
      <c r="G346" s="19" t="s">
        <v>166</v>
      </c>
      <c r="H346" s="20">
        <v>0</v>
      </c>
    </row>
    <row r="347" ht="14.25" spans="1:8">
      <c r="A347" s="19" t="s">
        <v>162</v>
      </c>
      <c r="B347" s="19" t="s">
        <v>166</v>
      </c>
      <c r="C347" s="19" t="s">
        <v>166</v>
      </c>
      <c r="D347" s="21" t="s">
        <v>279</v>
      </c>
      <c r="E347" s="20">
        <v>0</v>
      </c>
      <c r="F347" s="20">
        <v>0</v>
      </c>
      <c r="G347" s="19" t="s">
        <v>274</v>
      </c>
      <c r="H347" s="20">
        <v>0</v>
      </c>
    </row>
    <row r="348" ht="14.25" spans="1:8">
      <c r="A348" s="19" t="s">
        <v>162</v>
      </c>
      <c r="B348" s="19" t="s">
        <v>166</v>
      </c>
      <c r="C348" s="19" t="s">
        <v>166</v>
      </c>
      <c r="D348" s="21" t="s">
        <v>280</v>
      </c>
      <c r="E348" s="20">
        <v>0</v>
      </c>
      <c r="F348" s="20">
        <v>0</v>
      </c>
      <c r="G348" s="19" t="s">
        <v>166</v>
      </c>
      <c r="H348" s="20">
        <v>0</v>
      </c>
    </row>
    <row r="349" ht="14.25" spans="1:8">
      <c r="A349" s="19" t="s">
        <v>172</v>
      </c>
      <c r="B349" s="19" t="s">
        <v>166</v>
      </c>
      <c r="C349" s="19" t="s">
        <v>166</v>
      </c>
      <c r="D349" s="21" t="s">
        <v>279</v>
      </c>
      <c r="E349" s="20">
        <v>0</v>
      </c>
      <c r="F349" s="20">
        <v>0</v>
      </c>
      <c r="G349" s="19" t="s">
        <v>274</v>
      </c>
      <c r="H349" s="20">
        <v>0</v>
      </c>
    </row>
    <row r="350" ht="14.25" spans="1:8">
      <c r="A350" s="19" t="s">
        <v>172</v>
      </c>
      <c r="B350" s="19" t="s">
        <v>166</v>
      </c>
      <c r="C350" s="19" t="s">
        <v>166</v>
      </c>
      <c r="D350" s="21" t="s">
        <v>280</v>
      </c>
      <c r="E350" s="20">
        <v>0</v>
      </c>
      <c r="F350" s="20">
        <v>0</v>
      </c>
      <c r="G350" s="19" t="s">
        <v>166</v>
      </c>
      <c r="H350" s="20">
        <v>0</v>
      </c>
    </row>
    <row r="351" ht="14.25" spans="1:8">
      <c r="A351" s="19" t="s">
        <v>187</v>
      </c>
      <c r="B351" s="19" t="s">
        <v>166</v>
      </c>
      <c r="C351" s="19" t="s">
        <v>166</v>
      </c>
      <c r="D351" s="21" t="s">
        <v>279</v>
      </c>
      <c r="E351" s="20">
        <v>0</v>
      </c>
      <c r="F351" s="20">
        <v>0</v>
      </c>
      <c r="G351" s="19" t="s">
        <v>274</v>
      </c>
      <c r="H351" s="20">
        <v>0</v>
      </c>
    </row>
    <row r="352" ht="14.25" spans="1:8">
      <c r="A352" s="19" t="s">
        <v>187</v>
      </c>
      <c r="B352" s="19" t="s">
        <v>166</v>
      </c>
      <c r="C352" s="19" t="s">
        <v>166</v>
      </c>
      <c r="D352" s="21" t="s">
        <v>280</v>
      </c>
      <c r="E352" s="20">
        <v>0</v>
      </c>
      <c r="F352" s="20">
        <v>0</v>
      </c>
      <c r="G352" s="19" t="s">
        <v>166</v>
      </c>
      <c r="H352" s="20">
        <v>0</v>
      </c>
    </row>
    <row r="353" ht="14.25" spans="1:8">
      <c r="A353" s="19" t="s">
        <v>190</v>
      </c>
      <c r="B353" s="19" t="s">
        <v>166</v>
      </c>
      <c r="C353" s="19" t="s">
        <v>166</v>
      </c>
      <c r="D353" s="21" t="s">
        <v>279</v>
      </c>
      <c r="E353" s="20">
        <v>0</v>
      </c>
      <c r="F353" s="20">
        <v>0</v>
      </c>
      <c r="G353" s="19" t="s">
        <v>274</v>
      </c>
      <c r="H353" s="20">
        <v>0</v>
      </c>
    </row>
    <row r="354" ht="14.25" spans="1:8">
      <c r="A354" s="19" t="s">
        <v>190</v>
      </c>
      <c r="B354" s="19" t="s">
        <v>166</v>
      </c>
      <c r="C354" s="19" t="s">
        <v>166</v>
      </c>
      <c r="D354" s="21" t="s">
        <v>280</v>
      </c>
      <c r="E354" s="20">
        <v>0</v>
      </c>
      <c r="F354" s="20">
        <v>0</v>
      </c>
      <c r="G354" s="19" t="s">
        <v>166</v>
      </c>
      <c r="H354" s="20">
        <v>0</v>
      </c>
    </row>
    <row r="355" ht="14.25" spans="1:8">
      <c r="A355" s="19" t="s">
        <v>197</v>
      </c>
      <c r="B355" s="19" t="s">
        <v>166</v>
      </c>
      <c r="C355" s="19" t="s">
        <v>166</v>
      </c>
      <c r="D355" s="21" t="s">
        <v>279</v>
      </c>
      <c r="E355" s="20">
        <v>0</v>
      </c>
      <c r="F355" s="20">
        <v>0</v>
      </c>
      <c r="G355" s="19" t="s">
        <v>274</v>
      </c>
      <c r="H355" s="20">
        <v>0</v>
      </c>
    </row>
    <row r="356" ht="14.25" spans="1:8">
      <c r="A356" s="19" t="s">
        <v>197</v>
      </c>
      <c r="B356" s="19" t="s">
        <v>166</v>
      </c>
      <c r="C356" s="19" t="s">
        <v>166</v>
      </c>
      <c r="D356" s="21" t="s">
        <v>280</v>
      </c>
      <c r="E356" s="20">
        <v>0</v>
      </c>
      <c r="F356" s="20">
        <v>0</v>
      </c>
      <c r="G356" s="19" t="s">
        <v>166</v>
      </c>
      <c r="H356" s="20">
        <v>0</v>
      </c>
    </row>
    <row r="357" ht="14.25" spans="1:8">
      <c r="A357" s="19" t="s">
        <v>209</v>
      </c>
      <c r="B357" s="19" t="s">
        <v>166</v>
      </c>
      <c r="C357" s="19" t="s">
        <v>166</v>
      </c>
      <c r="D357" s="21" t="s">
        <v>279</v>
      </c>
      <c r="E357" s="20">
        <v>0</v>
      </c>
      <c r="F357" s="20">
        <v>0</v>
      </c>
      <c r="G357" s="19" t="s">
        <v>274</v>
      </c>
      <c r="H357" s="20">
        <v>0</v>
      </c>
    </row>
    <row r="358" ht="14.25" spans="1:8">
      <c r="A358" s="19" t="s">
        <v>209</v>
      </c>
      <c r="B358" s="19" t="s">
        <v>166</v>
      </c>
      <c r="C358" s="19" t="s">
        <v>166</v>
      </c>
      <c r="D358" s="21" t="s">
        <v>280</v>
      </c>
      <c r="E358" s="20">
        <v>0</v>
      </c>
      <c r="F358" s="20">
        <v>0</v>
      </c>
      <c r="G358" s="19" t="s">
        <v>166</v>
      </c>
      <c r="H358" s="20">
        <v>0</v>
      </c>
    </row>
    <row r="359" ht="14.25" spans="1:8">
      <c r="A359" s="19" t="s">
        <v>215</v>
      </c>
      <c r="B359" s="19" t="s">
        <v>166</v>
      </c>
      <c r="C359" s="19" t="s">
        <v>166</v>
      </c>
      <c r="D359" s="21" t="s">
        <v>279</v>
      </c>
      <c r="E359" s="20">
        <v>0</v>
      </c>
      <c r="F359" s="20">
        <v>0</v>
      </c>
      <c r="G359" s="19" t="s">
        <v>274</v>
      </c>
      <c r="H359" s="20">
        <v>0</v>
      </c>
    </row>
    <row r="360" ht="14.25" spans="1:8">
      <c r="A360" s="19" t="s">
        <v>215</v>
      </c>
      <c r="B360" s="19" t="s">
        <v>166</v>
      </c>
      <c r="C360" s="19" t="s">
        <v>166</v>
      </c>
      <c r="D360" s="21" t="s">
        <v>280</v>
      </c>
      <c r="E360" s="20">
        <v>0</v>
      </c>
      <c r="F360" s="20">
        <v>0</v>
      </c>
      <c r="G360" s="19" t="s">
        <v>166</v>
      </c>
      <c r="H360" s="20">
        <v>0</v>
      </c>
    </row>
    <row r="361" ht="14.25" spans="1:8">
      <c r="A361" s="19" t="s">
        <v>222</v>
      </c>
      <c r="B361" s="19" t="s">
        <v>166</v>
      </c>
      <c r="C361" s="19" t="s">
        <v>166</v>
      </c>
      <c r="D361" s="21" t="s">
        <v>279</v>
      </c>
      <c r="E361" s="20">
        <v>0</v>
      </c>
      <c r="F361" s="20">
        <v>0</v>
      </c>
      <c r="G361" s="19" t="s">
        <v>274</v>
      </c>
      <c r="H361" s="20">
        <v>0</v>
      </c>
    </row>
    <row r="362" ht="14.25" spans="1:8">
      <c r="A362" s="19" t="s">
        <v>222</v>
      </c>
      <c r="B362" s="19" t="s">
        <v>166</v>
      </c>
      <c r="C362" s="19" t="s">
        <v>166</v>
      </c>
      <c r="D362" s="21" t="s">
        <v>280</v>
      </c>
      <c r="E362" s="20">
        <v>0</v>
      </c>
      <c r="F362" s="20">
        <v>0</v>
      </c>
      <c r="G362" s="19" t="s">
        <v>166</v>
      </c>
      <c r="H362" s="20">
        <v>0</v>
      </c>
    </row>
    <row r="363" ht="14.25" spans="1:8">
      <c r="A363" s="19" t="s">
        <v>229</v>
      </c>
      <c r="B363" s="19" t="s">
        <v>166</v>
      </c>
      <c r="C363" s="19" t="s">
        <v>166</v>
      </c>
      <c r="D363" s="21" t="s">
        <v>279</v>
      </c>
      <c r="E363" s="20">
        <v>0</v>
      </c>
      <c r="F363" s="20">
        <v>0</v>
      </c>
      <c r="G363" s="19" t="s">
        <v>274</v>
      </c>
      <c r="H363" s="20">
        <v>0</v>
      </c>
    </row>
    <row r="364" ht="14.25" spans="1:8">
      <c r="A364" s="19" t="s">
        <v>229</v>
      </c>
      <c r="B364" s="19" t="s">
        <v>166</v>
      </c>
      <c r="C364" s="19" t="s">
        <v>166</v>
      </c>
      <c r="D364" s="21" t="s">
        <v>280</v>
      </c>
      <c r="E364" s="20">
        <v>0</v>
      </c>
      <c r="F364" s="20">
        <v>0</v>
      </c>
      <c r="G364" s="19" t="s">
        <v>166</v>
      </c>
      <c r="H364" s="20">
        <v>0</v>
      </c>
    </row>
    <row r="365" ht="14.25" spans="1:8">
      <c r="A365" s="19" t="s">
        <v>233</v>
      </c>
      <c r="B365" s="19" t="s">
        <v>291</v>
      </c>
      <c r="C365" s="19" t="s">
        <v>292</v>
      </c>
      <c r="D365" s="21" t="s">
        <v>293</v>
      </c>
      <c r="E365" s="20">
        <v>0</v>
      </c>
      <c r="F365" s="20">
        <v>89500</v>
      </c>
      <c r="G365" s="19" t="s">
        <v>276</v>
      </c>
      <c r="H365" s="20">
        <v>89500</v>
      </c>
    </row>
    <row r="366" ht="14.25" spans="1:8">
      <c r="A366" s="19" t="s">
        <v>233</v>
      </c>
      <c r="B366" s="19" t="s">
        <v>291</v>
      </c>
      <c r="C366" s="19" t="s">
        <v>299</v>
      </c>
      <c r="D366" s="21" t="s">
        <v>300</v>
      </c>
      <c r="E366" s="20">
        <v>89500</v>
      </c>
      <c r="F366" s="20">
        <v>0</v>
      </c>
      <c r="G366" s="19" t="s">
        <v>274</v>
      </c>
      <c r="H366" s="20">
        <v>0</v>
      </c>
    </row>
    <row r="367" ht="14.25" spans="1:8">
      <c r="A367" s="19" t="s">
        <v>233</v>
      </c>
      <c r="B367" s="19" t="s">
        <v>166</v>
      </c>
      <c r="C367" s="19" t="s">
        <v>166</v>
      </c>
      <c r="D367" s="21" t="s">
        <v>279</v>
      </c>
      <c r="E367" s="20">
        <v>89500</v>
      </c>
      <c r="F367" s="20">
        <v>89500</v>
      </c>
      <c r="G367" s="19" t="s">
        <v>274</v>
      </c>
      <c r="H367" s="20">
        <v>0</v>
      </c>
    </row>
    <row r="368" ht="14.25" spans="1:8">
      <c r="A368" s="19" t="s">
        <v>233</v>
      </c>
      <c r="B368" s="19" t="s">
        <v>166</v>
      </c>
      <c r="C368" s="19" t="s">
        <v>166</v>
      </c>
      <c r="D368" s="21" t="s">
        <v>280</v>
      </c>
      <c r="E368" s="20">
        <v>89500</v>
      </c>
      <c r="F368" s="20">
        <v>89500</v>
      </c>
      <c r="G368" s="19" t="s">
        <v>166</v>
      </c>
      <c r="H368" s="20">
        <v>0</v>
      </c>
    </row>
  </sheetData>
  <autoFilter ref="A3:H44">
    <extLst/>
  </autoFilter>
  <mergeCells count="20">
    <mergeCell ref="A1:H1"/>
    <mergeCell ref="A2:H2"/>
    <mergeCell ref="A46:H46"/>
    <mergeCell ref="A47:H47"/>
    <mergeCell ref="A93:H93"/>
    <mergeCell ref="A94:H94"/>
    <mergeCell ref="A127:H127"/>
    <mergeCell ref="A128:H128"/>
    <mergeCell ref="A168:H168"/>
    <mergeCell ref="A169:H169"/>
    <mergeCell ref="A202:H202"/>
    <mergeCell ref="A203:H203"/>
    <mergeCell ref="A244:H244"/>
    <mergeCell ref="A245:H245"/>
    <mergeCell ref="A275:H275"/>
    <mergeCell ref="A276:H276"/>
    <mergeCell ref="A307:H307"/>
    <mergeCell ref="A308:H308"/>
    <mergeCell ref="A339:H339"/>
    <mergeCell ref="A340:H340"/>
  </mergeCells>
  <pageMargins left="0.75" right="0.75" top="1" bottom="1" header="0.5" footer="0.5"/>
  <pageSetup paperSize="9" scale="1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0"/>
  <sheetViews>
    <sheetView topLeftCell="A9" workbookViewId="0">
      <selection activeCell="E2" sqref="E2:H6"/>
    </sheetView>
  </sheetViews>
  <sheetFormatPr defaultColWidth="8.875" defaultRowHeight="13.5" outlineLevelCol="7"/>
  <cols>
    <col min="1" max="1" width="47.625" customWidth="1"/>
    <col min="2" max="2" width="26.125" customWidth="1"/>
  </cols>
  <sheetData>
    <row r="1" ht="29.25" spans="1:8">
      <c r="A1" s="1" t="s">
        <v>164</v>
      </c>
      <c r="B1" s="2">
        <v>1884000</v>
      </c>
      <c r="D1" s="3" t="s">
        <v>308</v>
      </c>
      <c r="E1" s="4" t="s">
        <v>309</v>
      </c>
      <c r="F1" s="4" t="s">
        <v>310</v>
      </c>
      <c r="G1" s="4" t="s">
        <v>311</v>
      </c>
      <c r="H1" s="4" t="s">
        <v>312</v>
      </c>
    </row>
    <row r="2" ht="29.25" spans="1:8">
      <c r="A2" s="1" t="s">
        <v>175</v>
      </c>
      <c r="B2" s="2">
        <v>2900000</v>
      </c>
      <c r="D2" s="5" t="s">
        <v>313</v>
      </c>
      <c r="E2" s="6">
        <v>0.2</v>
      </c>
      <c r="F2" s="7">
        <v>20</v>
      </c>
      <c r="G2" s="7">
        <v>8.96</v>
      </c>
      <c r="H2" s="8">
        <f>G2/F2</f>
        <v>0.448</v>
      </c>
    </row>
    <row r="3" ht="15" spans="1:8">
      <c r="A3" s="1" t="s">
        <v>178</v>
      </c>
      <c r="B3" s="2">
        <v>1180000</v>
      </c>
      <c r="D3" s="5" t="s">
        <v>314</v>
      </c>
      <c r="E3" s="6">
        <v>0.4</v>
      </c>
      <c r="F3" s="7">
        <v>40</v>
      </c>
      <c r="G3" s="7">
        <v>37</v>
      </c>
      <c r="H3" s="8">
        <f>G3/F3</f>
        <v>0.925</v>
      </c>
    </row>
    <row r="4" ht="15" spans="1:8">
      <c r="A4" s="1" t="s">
        <v>183</v>
      </c>
      <c r="B4" s="2">
        <v>724800</v>
      </c>
      <c r="D4" s="5" t="s">
        <v>315</v>
      </c>
      <c r="E4" s="6">
        <v>0.3</v>
      </c>
      <c r="F4" s="7">
        <v>30</v>
      </c>
      <c r="G4" s="7">
        <v>28.23</v>
      </c>
      <c r="H4" s="8">
        <f>G4/F4</f>
        <v>0.941</v>
      </c>
    </row>
    <row r="5" ht="29.25" spans="1:8">
      <c r="A5" s="9" t="s">
        <v>188</v>
      </c>
      <c r="B5" s="10">
        <v>324500</v>
      </c>
      <c r="D5" s="5" t="s">
        <v>316</v>
      </c>
      <c r="E5" s="6">
        <v>0.1</v>
      </c>
      <c r="F5" s="7">
        <v>10</v>
      </c>
      <c r="G5" s="7">
        <v>10</v>
      </c>
      <c r="H5" s="8">
        <f>G5/F5</f>
        <v>1</v>
      </c>
    </row>
    <row r="6" ht="29.25" spans="1:8">
      <c r="A6" s="1" t="s">
        <v>87</v>
      </c>
      <c r="B6" s="2">
        <v>117000</v>
      </c>
      <c r="D6" s="5" t="s">
        <v>317</v>
      </c>
      <c r="E6" s="6">
        <v>1</v>
      </c>
      <c r="F6" s="7">
        <v>100</v>
      </c>
      <c r="G6" s="7">
        <v>84.19</v>
      </c>
      <c r="H6" s="8">
        <f>G6/F6</f>
        <v>0.8419</v>
      </c>
    </row>
    <row r="7" ht="28.5" spans="1:5">
      <c r="A7" s="1" t="s">
        <v>88</v>
      </c>
      <c r="B7" s="2">
        <v>72500</v>
      </c>
      <c r="E7" s="11"/>
    </row>
    <row r="8" ht="28.5" spans="1:2">
      <c r="A8" s="1" t="s">
        <v>203</v>
      </c>
      <c r="B8" s="2">
        <v>480000</v>
      </c>
    </row>
    <row r="9" ht="14.25" spans="1:2">
      <c r="A9" s="1" t="s">
        <v>207</v>
      </c>
      <c r="B9" s="2">
        <v>228000</v>
      </c>
    </row>
    <row r="10" ht="28.5" spans="1:2">
      <c r="A10" s="1" t="s">
        <v>212</v>
      </c>
      <c r="B10" s="2">
        <v>1160000</v>
      </c>
    </row>
    <row r="11" ht="28.5" spans="1:2">
      <c r="A11" s="1" t="s">
        <v>90</v>
      </c>
      <c r="B11" s="2">
        <v>195000</v>
      </c>
    </row>
    <row r="12" ht="14.25" spans="1:2">
      <c r="A12" s="1" t="s">
        <v>258</v>
      </c>
      <c r="B12" s="2">
        <v>74700</v>
      </c>
    </row>
    <row r="13" ht="28.5" spans="1:2">
      <c r="A13" s="1" t="s">
        <v>90</v>
      </c>
      <c r="B13" s="2">
        <v>260000</v>
      </c>
    </row>
    <row r="14" ht="14.25" spans="1:2">
      <c r="A14" s="1" t="s">
        <v>227</v>
      </c>
      <c r="B14" s="2">
        <v>118500</v>
      </c>
    </row>
    <row r="15" ht="28.5" spans="1:2">
      <c r="A15" s="9" t="s">
        <v>92</v>
      </c>
      <c r="B15" s="10">
        <v>1290000</v>
      </c>
    </row>
    <row r="16" ht="28.5" spans="1:2">
      <c r="A16" s="1" t="s">
        <v>94</v>
      </c>
      <c r="B16" s="2">
        <v>450000</v>
      </c>
    </row>
    <row r="17" ht="14.25" spans="1:2">
      <c r="A17" s="1" t="s">
        <v>183</v>
      </c>
      <c r="B17" s="2">
        <v>966400</v>
      </c>
    </row>
    <row r="18" ht="14.25" spans="1:2">
      <c r="A18" s="1" t="s">
        <v>242</v>
      </c>
      <c r="B18" s="2">
        <v>108000</v>
      </c>
    </row>
    <row r="19" ht="14.25" spans="1:2">
      <c r="A19" s="1" t="s">
        <v>242</v>
      </c>
      <c r="B19" s="2">
        <v>72000</v>
      </c>
    </row>
    <row r="20" ht="14.25" spans="1:2">
      <c r="A20" s="1" t="s">
        <v>245</v>
      </c>
      <c r="B20" s="2">
        <v>159000</v>
      </c>
    </row>
    <row r="21" ht="14.25" spans="1:2">
      <c r="A21" s="1" t="s">
        <v>245</v>
      </c>
      <c r="B21" s="2">
        <v>238500</v>
      </c>
    </row>
    <row r="22" ht="14.25" spans="1:2">
      <c r="A22" s="1" t="s">
        <v>248</v>
      </c>
      <c r="B22" s="2">
        <v>304000</v>
      </c>
    </row>
    <row r="23" ht="28.5" spans="1:2">
      <c r="A23" s="1" t="s">
        <v>250</v>
      </c>
      <c r="B23" s="2">
        <v>870000</v>
      </c>
    </row>
    <row r="24" ht="14.25" spans="1:2">
      <c r="A24" s="1" t="s">
        <v>95</v>
      </c>
      <c r="B24" s="2">
        <v>107520</v>
      </c>
    </row>
    <row r="25" ht="28.5" spans="1:2">
      <c r="A25" s="1" t="s">
        <v>253</v>
      </c>
      <c r="B25" s="2">
        <v>640000</v>
      </c>
    </row>
    <row r="26" ht="28.5" spans="1:2">
      <c r="A26" s="1" t="s">
        <v>255</v>
      </c>
      <c r="B26" s="2">
        <v>195000</v>
      </c>
    </row>
    <row r="27" ht="14.25" spans="1:2">
      <c r="A27" s="1" t="s">
        <v>258</v>
      </c>
      <c r="B27" s="2">
        <v>99600</v>
      </c>
    </row>
    <row r="28" ht="14.25" spans="1:2">
      <c r="A28" s="1" t="s">
        <v>260</v>
      </c>
      <c r="B28" s="2">
        <v>165000</v>
      </c>
    </row>
    <row r="29" ht="28.5" spans="1:2">
      <c r="A29" s="1" t="s">
        <v>263</v>
      </c>
      <c r="B29" s="2">
        <v>1800000</v>
      </c>
    </row>
    <row r="30" ht="14.25" spans="1:2">
      <c r="A30" s="1" t="s">
        <v>265</v>
      </c>
      <c r="B30" s="2">
        <v>158000</v>
      </c>
    </row>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自评表</vt:lpstr>
      <vt:lpstr>Sheet1</vt:lpstr>
      <vt:lpstr>资料整理</vt:lpstr>
      <vt:lpstr>序时账</vt:lpstr>
      <vt:lpstr>明细账</vt: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君肖肖_</cp:lastModifiedBy>
  <dcterms:created xsi:type="dcterms:W3CDTF">2022-01-13T09:26:00Z</dcterms:created>
  <cp:lastPrinted>2024-05-17T07:32:00Z</cp:lastPrinted>
  <dcterms:modified xsi:type="dcterms:W3CDTF">2024-05-21T03:05:10Z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C3DFAB2952654E32A6F47C7697DF6515_13</vt:lpwstr>
  </property>
  <property fmtid="{D5CDD505-2E9C-101B-9397-08002B2CF9AE}" pid="3" name="KSOProductBuildVer">
    <vt:lpwstr>2052-12.1.0.16729</vt:lpwstr>
  </property>
  <property fmtid="{D5CDD505-2E9C-101B-9397-08002B2CF9AE}" pid="4" name="KSOReadingLayout">
    <vt:bool>true</vt:bool>
  </property>
</Properties>
</file>